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Best3">LARGE(Values,1)+LARGE(Values,2)+LARGE(Values,3)</definedName>
    <definedName name="dummy">'Sheet1'!$B$2</definedName>
    <definedName name="Values">'Sheet1'!$G1:$L1,dummy,dummy,dummy,dummy,dummy,dummy</definedName>
  </definedNames>
  <calcPr fullCalcOnLoad="1"/>
</workbook>
</file>

<file path=xl/sharedStrings.xml><?xml version="1.0" encoding="utf-8"?>
<sst xmlns="http://schemas.openxmlformats.org/spreadsheetml/2006/main" count="304" uniqueCount="116">
  <si>
    <t>M18-</t>
  </si>
  <si>
    <t>Name</t>
  </si>
  <si>
    <t>Club</t>
  </si>
  <si>
    <t>Age</t>
  </si>
  <si>
    <t>Points</t>
  </si>
  <si>
    <t>Events</t>
  </si>
  <si>
    <t>DEE</t>
  </si>
  <si>
    <t>MDOC</t>
  </si>
  <si>
    <t>PFO</t>
  </si>
  <si>
    <t>SROC</t>
  </si>
  <si>
    <t>SELOC</t>
  </si>
  <si>
    <t>Extras</t>
  </si>
  <si>
    <t>Ave</t>
  </si>
  <si>
    <t>M</t>
  </si>
  <si>
    <t>16</t>
  </si>
  <si>
    <t>14</t>
  </si>
  <si>
    <t>12</t>
  </si>
  <si>
    <t>LOC</t>
  </si>
  <si>
    <t>M19-39</t>
  </si>
  <si>
    <t>Steve Wilson</t>
  </si>
  <si>
    <t>35</t>
  </si>
  <si>
    <t>Mark Sammon</t>
  </si>
  <si>
    <t>Pete Kidd</t>
  </si>
  <si>
    <t>21</t>
  </si>
  <si>
    <t>WCOC</t>
  </si>
  <si>
    <t>M40+</t>
  </si>
  <si>
    <t>Mark Seddon</t>
  </si>
  <si>
    <t>45</t>
  </si>
  <si>
    <t>Iain Bell</t>
  </si>
  <si>
    <t>Tim Martland</t>
  </si>
  <si>
    <t>55</t>
  </si>
  <si>
    <t>50</t>
  </si>
  <si>
    <t>Darren Baker</t>
  </si>
  <si>
    <t>40</t>
  </si>
  <si>
    <t>65</t>
  </si>
  <si>
    <t>Kevan Latham</t>
  </si>
  <si>
    <t>Chris Rostron</t>
  </si>
  <si>
    <t>60</t>
  </si>
  <si>
    <t>Roy McGregor</t>
  </si>
  <si>
    <t>Simon Filmore</t>
  </si>
  <si>
    <t>Eric Burton</t>
  </si>
  <si>
    <t>Bob Elmes</t>
  </si>
  <si>
    <t>David Downes</t>
  </si>
  <si>
    <t>Stephen Richards</t>
  </si>
  <si>
    <t>George Crawford-Smith</t>
  </si>
  <si>
    <t>W18-</t>
  </si>
  <si>
    <t>W</t>
  </si>
  <si>
    <t>Carolyn Hindle</t>
  </si>
  <si>
    <t>W19-39</t>
  </si>
  <si>
    <t>W40+</t>
  </si>
  <si>
    <t>Karen Nash</t>
  </si>
  <si>
    <t>Sian Calow</t>
  </si>
  <si>
    <t>Rowena Browne</t>
  </si>
  <si>
    <t>Totals</t>
  </si>
  <si>
    <t>`</t>
  </si>
  <si>
    <t>Total Competitors at each event</t>
  </si>
  <si>
    <t>Average Competitors per event</t>
  </si>
  <si>
    <t>Total Competitors</t>
  </si>
  <si>
    <t>Competitors who attended at least 2 events</t>
  </si>
  <si>
    <t>Competitors who attended at least 3 events</t>
  </si>
  <si>
    <t>Competitors who attended all 4 events</t>
  </si>
  <si>
    <t>Competitors who attended all 5 events</t>
  </si>
  <si>
    <t>Competitors who attended all 6 events</t>
  </si>
  <si>
    <r>
      <t>Competitors with Score</t>
    </r>
    <r>
      <rPr>
        <sz val="10"/>
        <rFont val="Arial"/>
        <family val="2"/>
      </rPr>
      <t xml:space="preserve"> at least </t>
    </r>
    <r>
      <rPr>
        <sz val="11"/>
        <color indexed="8"/>
        <rFont val="Calibri"/>
        <family val="2"/>
      </rPr>
      <t>100</t>
    </r>
  </si>
  <si>
    <t>Total scores for each event</t>
  </si>
  <si>
    <t>Blue finishers at each event</t>
  </si>
  <si>
    <t>Green finishers at each event</t>
  </si>
  <si>
    <t>Orange finishers at each event</t>
  </si>
  <si>
    <t>BlueTotal scores for each event</t>
  </si>
  <si>
    <t>Green Total scores for each event</t>
  </si>
  <si>
    <t>Orange Total scores for each event</t>
  </si>
  <si>
    <t>Points are awarded as follows:</t>
  </si>
  <si>
    <t>40,39,38,……….10 (All finishers receive 10 points)</t>
  </si>
  <si>
    <t>Blue:</t>
  </si>
  <si>
    <t>Green:</t>
  </si>
  <si>
    <t>30,29,28,……….10 (All finishers receive 10 points)</t>
  </si>
  <si>
    <t>Orange:</t>
  </si>
  <si>
    <t>20,19,18,……….10 (All finishers receive 10 points)</t>
  </si>
  <si>
    <t>Points on a course are allocated to Individuals first and then 'Groups' .</t>
  </si>
  <si>
    <t>Shadowing individuals is allowed but helping will be classified as a group.</t>
  </si>
  <si>
    <t>Best 3 of the results count. Age groups as above</t>
  </si>
  <si>
    <t>For Full copy of results please send Stamped Addressed Envelope to:</t>
  </si>
  <si>
    <t>Chris Rostron. Consulate of Finland, 5, Bramway, High Lane, Stockport, Cheshire SK6 8EN Tel 01663 764799</t>
  </si>
  <si>
    <t>or email chris.rostron@ntlworld.com</t>
  </si>
  <si>
    <t>James Logue</t>
  </si>
  <si>
    <t>EPOC</t>
  </si>
  <si>
    <t>Jeff Ball</t>
  </si>
  <si>
    <t>Christopher Calow</t>
  </si>
  <si>
    <t>John Brewer</t>
  </si>
  <si>
    <t>Julian Lailey</t>
  </si>
  <si>
    <t>Quentin Harding</t>
  </si>
  <si>
    <t>Mark Saunders</t>
  </si>
  <si>
    <t>Provisional NW Night League Results 2012-13</t>
  </si>
  <si>
    <t>Traitor's Gill 24/11/12</t>
  </si>
  <si>
    <t>Aitken Wood &amp; Moors 08/12/2012</t>
  </si>
  <si>
    <t>Macclesfield Forest 19/01/13</t>
  </si>
  <si>
    <t>Amberswood Common 26/01/13</t>
  </si>
  <si>
    <t>Delamere Forest 23/02/13</t>
  </si>
  <si>
    <t>Great Tower 02/03/13</t>
  </si>
  <si>
    <t>Todd Oates</t>
  </si>
  <si>
    <t>Edward Calow</t>
  </si>
  <si>
    <t>Pauly-D Jones</t>
  </si>
  <si>
    <t>Jane Anthony</t>
  </si>
  <si>
    <t>Simon Cane</t>
  </si>
  <si>
    <t>Rick Houghton</t>
  </si>
  <si>
    <t>Ray Pickett</t>
  </si>
  <si>
    <t>Stewart Forsyth</t>
  </si>
  <si>
    <t>Niamh Marlow</t>
  </si>
  <si>
    <t>Phil Gager</t>
  </si>
  <si>
    <t>Beth +Lewis Garraty</t>
  </si>
  <si>
    <t>W/M</t>
  </si>
  <si>
    <t>12/14</t>
  </si>
  <si>
    <t>Laura + Hazel Hindle</t>
  </si>
  <si>
    <t>Ben Crowther</t>
  </si>
  <si>
    <t>Kevin Booth</t>
  </si>
  <si>
    <t>Trevor Hindle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</si>
</sst>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  <numFmt numFmtId="165" formatCode="\W00"/>
  </numFmts>
  <fonts count="32"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0"/>
    </font>
    <font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39"/>
      <name val="Arial"/>
      <family val="2"/>
    </font>
    <font>
      <sz val="10"/>
      <color indexed="11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tted"/>
      <right/>
      <top style="medium"/>
      <bottom style="medium"/>
    </border>
    <border>
      <left style="dotted"/>
      <right style="medium"/>
      <top style="medium"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49" fontId="2" fillId="0" borderId="11" xfId="0" applyNumberFormat="1" applyFont="1" applyFill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2" xfId="0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49" fontId="4" fillId="0" borderId="13" xfId="0" applyNumberFormat="1" applyFont="1" applyFill="1" applyBorder="1" applyAlignment="1">
      <alignment/>
    </xf>
    <xf numFmtId="164" fontId="5" fillId="0" borderId="13" xfId="0" applyNumberFormat="1" applyFont="1" applyFill="1" applyBorder="1" applyAlignment="1" applyProtection="1">
      <alignment/>
      <protection hidden="1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right" vertical="center"/>
    </xf>
    <xf numFmtId="49" fontId="4" fillId="0" borderId="21" xfId="0" applyNumberFormat="1" applyFont="1" applyFill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2" fontId="4" fillId="0" borderId="18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2" fontId="0" fillId="0" borderId="18" xfId="0" applyNumberFormat="1" applyBorder="1" applyAlignment="1">
      <alignment vertical="center"/>
    </xf>
    <xf numFmtId="0" fontId="3" fillId="0" borderId="22" xfId="0" applyFont="1" applyBorder="1" applyAlignment="1">
      <alignment/>
    </xf>
    <xf numFmtId="0" fontId="0" fillId="0" borderId="22" xfId="0" applyBorder="1" applyAlignment="1">
      <alignment/>
    </xf>
    <xf numFmtId="0" fontId="4" fillId="0" borderId="17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right" vertical="center"/>
    </xf>
    <xf numFmtId="49" fontId="4" fillId="0" borderId="23" xfId="0" applyNumberFormat="1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2" fontId="0" fillId="0" borderId="24" xfId="0" applyNumberFormat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1" xfId="0" applyFill="1" applyBorder="1" applyAlignment="1">
      <alignment horizontal="right" vertical="center"/>
    </xf>
    <xf numFmtId="49" fontId="0" fillId="0" borderId="21" xfId="0" applyNumberFormat="1" applyFill="1" applyBorder="1" applyAlignment="1">
      <alignment horizontal="left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7" xfId="0" applyFill="1" applyBorder="1" applyAlignment="1">
      <alignment horizontal="right" vertical="center"/>
    </xf>
    <xf numFmtId="49" fontId="0" fillId="0" borderId="27" xfId="0" applyNumberFormat="1" applyFill="1" applyBorder="1" applyAlignment="1">
      <alignment horizontal="left" vertical="center"/>
    </xf>
    <xf numFmtId="1" fontId="0" fillId="0" borderId="28" xfId="0" applyNumberFormat="1" applyFill="1" applyBorder="1" applyAlignment="1">
      <alignment vertical="center"/>
    </xf>
    <xf numFmtId="165" fontId="0" fillId="0" borderId="0" xfId="0" applyNumberForma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3" xfId="0" applyFill="1" applyBorder="1" applyAlignment="1">
      <alignment horizontal="right" vertical="center"/>
    </xf>
    <xf numFmtId="49" fontId="0" fillId="0" borderId="23" xfId="0" applyNumberFormat="1" applyFill="1" applyBorder="1" applyAlignment="1">
      <alignment horizontal="left"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2" xfId="0" applyFill="1" applyBorder="1" applyAlignment="1">
      <alignment horizontal="right" vertical="center"/>
    </xf>
    <xf numFmtId="49" fontId="0" fillId="0" borderId="22" xfId="0" applyNumberFormat="1" applyFill="1" applyBorder="1" applyAlignment="1">
      <alignment horizontal="left" vertical="center"/>
    </xf>
    <xf numFmtId="0" fontId="0" fillId="0" borderId="18" xfId="0" applyFill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Border="1" applyAlignment="1">
      <alignment horizontal="center" textRotation="90" wrapText="1"/>
    </xf>
    <xf numFmtId="0" fontId="2" fillId="0" borderId="31" xfId="0" applyFont="1" applyBorder="1" applyAlignment="1">
      <alignment horizontal="center" textRotation="90" wrapText="1"/>
    </xf>
    <xf numFmtId="0" fontId="2" fillId="0" borderId="32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33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19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20" xfId="0" applyFont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11" fillId="0" borderId="33" xfId="0" applyFont="1" applyBorder="1" applyAlignment="1">
      <alignment/>
    </xf>
    <xf numFmtId="0" fontId="9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11" fillId="0" borderId="16" xfId="0" applyFont="1" applyBorder="1" applyAlignment="1">
      <alignment/>
    </xf>
    <xf numFmtId="0" fontId="9" fillId="0" borderId="34" xfId="0" applyFont="1" applyBorder="1" applyAlignment="1">
      <alignment/>
    </xf>
    <xf numFmtId="0" fontId="10" fillId="0" borderId="19" xfId="0" applyFont="1" applyBorder="1" applyAlignment="1">
      <alignment/>
    </xf>
    <xf numFmtId="0" fontId="7" fillId="0" borderId="33" xfId="0" applyFont="1" applyFill="1" applyBorder="1" applyAlignment="1">
      <alignment/>
    </xf>
    <xf numFmtId="0" fontId="4" fillId="0" borderId="20" xfId="0" applyFont="1" applyBorder="1" applyAlignment="1">
      <alignment/>
    </xf>
    <xf numFmtId="0" fontId="11" fillId="0" borderId="35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34" xfId="0" applyFont="1" applyBorder="1" applyAlignment="1">
      <alignment/>
    </xf>
    <xf numFmtId="0" fontId="4" fillId="0" borderId="36" xfId="0" applyFont="1" applyBorder="1" applyAlignment="1">
      <alignment/>
    </xf>
    <xf numFmtId="0" fontId="0" fillId="0" borderId="11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0" xfId="0" applyBorder="1" applyAlignment="1">
      <alignment/>
    </xf>
    <xf numFmtId="0" fontId="0" fillId="0" borderId="39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34" xfId="0" applyBorder="1" applyAlignment="1">
      <alignment/>
    </xf>
    <xf numFmtId="0" fontId="4" fillId="0" borderId="35" xfId="0" applyFont="1" applyBorder="1" applyAlignment="1">
      <alignment/>
    </xf>
    <xf numFmtId="0" fontId="0" fillId="0" borderId="0" xfId="0" applyAlignment="1">
      <alignment/>
    </xf>
    <xf numFmtId="0" fontId="2" fillId="0" borderId="23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1" fontId="7" fillId="0" borderId="20" xfId="0" applyNumberFormat="1" applyFont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20" xfId="0" applyFont="1" applyBorder="1" applyAlignment="1">
      <alignment/>
    </xf>
    <xf numFmtId="0" fontId="12" fillId="0" borderId="19" xfId="0" applyFont="1" applyBorder="1" applyAlignment="1">
      <alignment/>
    </xf>
    <xf numFmtId="1" fontId="9" fillId="0" borderId="20" xfId="0" applyNumberFormat="1" applyFont="1" applyBorder="1" applyAlignment="1">
      <alignment/>
    </xf>
    <xf numFmtId="1" fontId="4" fillId="0" borderId="14" xfId="0" applyNumberFormat="1" applyFont="1" applyBorder="1" applyAlignment="1">
      <alignment/>
    </xf>
    <xf numFmtId="1" fontId="13" fillId="0" borderId="20" xfId="0" applyNumberFormat="1" applyFont="1" applyFill="1" applyBorder="1" applyAlignment="1">
      <alignment/>
    </xf>
    <xf numFmtId="1" fontId="9" fillId="0" borderId="16" xfId="0" applyNumberFormat="1" applyFont="1" applyBorder="1" applyAlignment="1">
      <alignment/>
    </xf>
    <xf numFmtId="1" fontId="7" fillId="0" borderId="20" xfId="0" applyNumberFormat="1" applyFont="1" applyFill="1" applyBorder="1" applyAlignment="1">
      <alignment/>
    </xf>
    <xf numFmtId="1" fontId="10" fillId="0" borderId="20" xfId="0" applyNumberFormat="1" applyFont="1" applyBorder="1" applyAlignment="1">
      <alignment/>
    </xf>
    <xf numFmtId="1" fontId="11" fillId="0" borderId="20" xfId="0" applyNumberFormat="1" applyFont="1" applyBorder="1" applyAlignment="1">
      <alignment/>
    </xf>
    <xf numFmtId="1" fontId="7" fillId="0" borderId="16" xfId="0" applyNumberFormat="1" applyFont="1" applyBorder="1" applyAlignment="1">
      <alignment/>
    </xf>
    <xf numFmtId="1" fontId="8" fillId="0" borderId="21" xfId="0" applyNumberFormat="1" applyFont="1" applyBorder="1" applyAlignment="1">
      <alignment/>
    </xf>
    <xf numFmtId="1" fontId="11" fillId="0" borderId="16" xfId="0" applyNumberFormat="1" applyFont="1" applyBorder="1" applyAlignment="1">
      <alignment/>
    </xf>
    <xf numFmtId="0" fontId="12" fillId="0" borderId="20" xfId="0" applyFont="1" applyFill="1" applyBorder="1" applyAlignment="1">
      <alignment/>
    </xf>
    <xf numFmtId="0" fontId="0" fillId="0" borderId="0" xfId="0" applyFont="1" applyAlignment="1">
      <alignment/>
    </xf>
    <xf numFmtId="0" fontId="12" fillId="0" borderId="33" xfId="0" applyFont="1" applyBorder="1" applyAlignment="1">
      <alignment/>
    </xf>
    <xf numFmtId="1" fontId="12" fillId="0" borderId="20" xfId="0" applyNumberFormat="1" applyFont="1" applyFill="1" applyBorder="1" applyAlignment="1">
      <alignment/>
    </xf>
    <xf numFmtId="0" fontId="12" fillId="0" borderId="33" xfId="0" applyFont="1" applyFill="1" applyBorder="1" applyAlignment="1">
      <alignment/>
    </xf>
    <xf numFmtId="0" fontId="12" fillId="0" borderId="18" xfId="0" applyFont="1" applyBorder="1" applyAlignment="1">
      <alignment vertical="center"/>
    </xf>
    <xf numFmtId="0" fontId="3" fillId="0" borderId="35" xfId="0" applyFont="1" applyBorder="1" applyAlignment="1">
      <alignment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11" fillId="0" borderId="19" xfId="0" applyFont="1" applyBorder="1" applyAlignment="1">
      <alignment/>
    </xf>
    <xf numFmtId="0" fontId="11" fillId="0" borderId="18" xfId="0" applyFont="1" applyBorder="1" applyAlignment="1">
      <alignment vertical="center"/>
    </xf>
    <xf numFmtId="0" fontId="11" fillId="0" borderId="19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1" fontId="11" fillId="0" borderId="20" xfId="0" applyNumberFormat="1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7" fillId="0" borderId="18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4.00390625" style="0" customWidth="1"/>
    <col min="3" max="3" width="4.421875" style="0" customWidth="1"/>
    <col min="4" max="4" width="5.140625" style="0" customWidth="1"/>
    <col min="7" max="12" width="9.00390625" style="105" customWidth="1"/>
  </cols>
  <sheetData>
    <row r="1" spans="1:14" ht="71.25" customHeight="1" thickBot="1">
      <c r="A1" s="1" t="s">
        <v>92</v>
      </c>
      <c r="B1" s="2"/>
      <c r="C1" s="2"/>
      <c r="D1" s="3"/>
      <c r="E1" s="2"/>
      <c r="F1" s="2"/>
      <c r="G1" s="65" t="s">
        <v>93</v>
      </c>
      <c r="H1" s="66" t="s">
        <v>94</v>
      </c>
      <c r="I1" s="66" t="s">
        <v>95</v>
      </c>
      <c r="J1" s="66" t="s">
        <v>96</v>
      </c>
      <c r="K1" s="66" t="s">
        <v>97</v>
      </c>
      <c r="L1" s="67" t="s">
        <v>98</v>
      </c>
      <c r="M1" s="4"/>
      <c r="N1" s="5"/>
    </row>
    <row r="2" spans="1:14" ht="18.75" thickBot="1">
      <c r="A2" s="6" t="s">
        <v>0</v>
      </c>
      <c r="B2" s="7">
        <v>0</v>
      </c>
      <c r="C2" s="8"/>
      <c r="D2" s="9"/>
      <c r="E2" s="10"/>
      <c r="F2" s="8"/>
      <c r="G2" s="11"/>
      <c r="H2" s="12"/>
      <c r="I2" s="12"/>
      <c r="J2" s="12"/>
      <c r="K2" s="12"/>
      <c r="L2" s="13"/>
      <c r="M2" s="14"/>
      <c r="N2" s="15"/>
    </row>
    <row r="3" spans="1:14" ht="15.75" thickBot="1">
      <c r="A3" s="106" t="s">
        <v>1</v>
      </c>
      <c r="B3" s="16" t="s">
        <v>2</v>
      </c>
      <c r="C3" s="129" t="s">
        <v>3</v>
      </c>
      <c r="D3" s="130"/>
      <c r="E3" s="17" t="s">
        <v>4</v>
      </c>
      <c r="F3" s="16" t="s">
        <v>5</v>
      </c>
      <c r="G3" s="68" t="s">
        <v>9</v>
      </c>
      <c r="H3" s="69" t="s">
        <v>8</v>
      </c>
      <c r="I3" s="69" t="s">
        <v>7</v>
      </c>
      <c r="J3" s="69" t="s">
        <v>10</v>
      </c>
      <c r="K3" s="69" t="s">
        <v>6</v>
      </c>
      <c r="L3" s="70" t="s">
        <v>17</v>
      </c>
      <c r="M3" s="18" t="s">
        <v>11</v>
      </c>
      <c r="N3" s="19" t="s">
        <v>12</v>
      </c>
    </row>
    <row r="4" spans="1:14" ht="15">
      <c r="A4" s="107" t="s">
        <v>100</v>
      </c>
      <c r="B4" s="21" t="s">
        <v>6</v>
      </c>
      <c r="C4" s="22" t="s">
        <v>13</v>
      </c>
      <c r="D4" s="23" t="s">
        <v>14</v>
      </c>
      <c r="E4" s="20">
        <f>Best3</f>
        <v>57</v>
      </c>
      <c r="F4" s="21">
        <f>COUNT(G4:L4)</f>
        <v>2</v>
      </c>
      <c r="G4" s="131">
        <v>28</v>
      </c>
      <c r="H4" s="92">
        <v>29</v>
      </c>
      <c r="I4" s="92"/>
      <c r="J4" s="118"/>
      <c r="K4" s="92"/>
      <c r="L4" s="81"/>
      <c r="M4" s="132"/>
      <c r="N4" s="25">
        <f>IF(F4=0,0,AVERAGE(G4:L4))</f>
        <v>28.5</v>
      </c>
    </row>
    <row r="5" spans="1:14" s="123" customFormat="1" ht="15">
      <c r="A5" s="20"/>
      <c r="B5" s="21"/>
      <c r="C5" s="22"/>
      <c r="D5" s="23"/>
      <c r="E5" s="20">
        <f>Best3</f>
        <v>0</v>
      </c>
      <c r="F5" s="21">
        <f>COUNT(G5:L5)</f>
        <v>0</v>
      </c>
      <c r="G5" s="71"/>
      <c r="H5" s="72"/>
      <c r="I5" s="72"/>
      <c r="J5" s="114"/>
      <c r="K5" s="72"/>
      <c r="L5" s="77"/>
      <c r="M5" s="24"/>
      <c r="N5" s="25">
        <f>IF(F5=0,0,AVERAGE(G5:L5))</f>
        <v>0</v>
      </c>
    </row>
    <row r="6" spans="1:14" ht="15.75" thickBot="1">
      <c r="A6" s="20"/>
      <c r="B6" s="21"/>
      <c r="C6" s="22"/>
      <c r="D6" s="23"/>
      <c r="E6" s="20"/>
      <c r="F6" s="21"/>
      <c r="G6" s="76"/>
      <c r="H6" s="74"/>
      <c r="I6" s="72"/>
      <c r="J6" s="112"/>
      <c r="K6" s="74"/>
      <c r="L6" s="75"/>
      <c r="M6" s="26"/>
      <c r="N6" s="27">
        <f>IF(F6=0,0,AVERAGE(G6:L6))</f>
        <v>0</v>
      </c>
    </row>
    <row r="7" spans="1:14" ht="18.75" thickBot="1">
      <c r="A7" s="6" t="s">
        <v>18</v>
      </c>
      <c r="B7" s="8"/>
      <c r="C7" s="8"/>
      <c r="D7" s="9"/>
      <c r="E7" s="10"/>
      <c r="F7" s="8"/>
      <c r="G7" s="11"/>
      <c r="H7" s="12"/>
      <c r="I7" s="12"/>
      <c r="J7" s="113"/>
      <c r="K7" s="12"/>
      <c r="L7" s="13"/>
      <c r="M7" s="28"/>
      <c r="N7" s="29"/>
    </row>
    <row r="8" spans="1:14" ht="15.75" thickBot="1">
      <c r="A8" s="106" t="s">
        <v>1</v>
      </c>
      <c r="B8" s="16" t="s">
        <v>2</v>
      </c>
      <c r="C8" s="129" t="s">
        <v>3</v>
      </c>
      <c r="D8" s="130"/>
      <c r="E8" s="17" t="s">
        <v>4</v>
      </c>
      <c r="F8" s="16" t="s">
        <v>5</v>
      </c>
      <c r="G8" s="68" t="s">
        <v>9</v>
      </c>
      <c r="H8" s="69" t="s">
        <v>8</v>
      </c>
      <c r="I8" s="69" t="s">
        <v>7</v>
      </c>
      <c r="J8" s="69" t="s">
        <v>10</v>
      </c>
      <c r="K8" s="69" t="s">
        <v>6</v>
      </c>
      <c r="L8" s="70" t="s">
        <v>17</v>
      </c>
      <c r="M8" s="18" t="s">
        <v>11</v>
      </c>
      <c r="N8" s="19" t="s">
        <v>12</v>
      </c>
    </row>
    <row r="9" spans="1:14" s="123" customFormat="1" ht="15">
      <c r="A9" s="20" t="s">
        <v>22</v>
      </c>
      <c r="B9" s="21" t="s">
        <v>10</v>
      </c>
      <c r="C9" s="22" t="s">
        <v>13</v>
      </c>
      <c r="D9" s="23" t="s">
        <v>20</v>
      </c>
      <c r="E9" s="20">
        <f>Best3</f>
        <v>77</v>
      </c>
      <c r="F9" s="21">
        <f>COUNT(G9:L9)</f>
        <v>2</v>
      </c>
      <c r="G9" s="71">
        <v>38</v>
      </c>
      <c r="H9" s="72">
        <v>39</v>
      </c>
      <c r="I9" s="72"/>
      <c r="J9" s="116"/>
      <c r="K9" s="72"/>
      <c r="L9" s="73"/>
      <c r="M9" s="24"/>
      <c r="N9" s="25">
        <f>IF(F9=0,0,AVERAGE(G9:L9))</f>
        <v>38.5</v>
      </c>
    </row>
    <row r="10" spans="1:14" s="123" customFormat="1" ht="15">
      <c r="A10" s="20" t="s">
        <v>19</v>
      </c>
      <c r="B10" s="21" t="s">
        <v>8</v>
      </c>
      <c r="C10" s="22" t="s">
        <v>13</v>
      </c>
      <c r="D10" s="23" t="s">
        <v>20</v>
      </c>
      <c r="E10" s="20">
        <f>Best3</f>
        <v>69</v>
      </c>
      <c r="F10" s="21">
        <f>COUNT(G10:L10)</f>
        <v>2</v>
      </c>
      <c r="G10" s="71">
        <v>34</v>
      </c>
      <c r="H10" s="72">
        <v>35</v>
      </c>
      <c r="I10" s="72"/>
      <c r="J10" s="116"/>
      <c r="K10" s="72"/>
      <c r="L10" s="73"/>
      <c r="M10" s="24"/>
      <c r="N10" s="25">
        <f>IF(F10=0,0,AVERAGE(G10:L10))</f>
        <v>34.5</v>
      </c>
    </row>
    <row r="11" spans="1:14" s="123" customFormat="1" ht="15">
      <c r="A11" s="20" t="s">
        <v>91</v>
      </c>
      <c r="B11" s="21" t="s">
        <v>17</v>
      </c>
      <c r="C11" s="22" t="s">
        <v>13</v>
      </c>
      <c r="D11" s="23" t="s">
        <v>23</v>
      </c>
      <c r="E11" s="20">
        <f>Best3</f>
        <v>40</v>
      </c>
      <c r="F11" s="21">
        <f>COUNT(G11:L11)</f>
        <v>1</v>
      </c>
      <c r="G11" s="71">
        <v>40</v>
      </c>
      <c r="H11" s="78"/>
      <c r="I11" s="78"/>
      <c r="J11" s="114"/>
      <c r="K11" s="72"/>
      <c r="L11" s="73"/>
      <c r="M11" s="26"/>
      <c r="N11" s="25">
        <f>IF(F11=0,0,AVERAGE(G11:L11))</f>
        <v>40</v>
      </c>
    </row>
    <row r="12" spans="1:14" s="123" customFormat="1" ht="15">
      <c r="A12" s="20" t="s">
        <v>113</v>
      </c>
      <c r="B12" s="21" t="s">
        <v>85</v>
      </c>
      <c r="C12" s="22" t="s">
        <v>13</v>
      </c>
      <c r="D12" s="23" t="s">
        <v>20</v>
      </c>
      <c r="E12" s="20">
        <f>Best3</f>
        <v>37</v>
      </c>
      <c r="F12" s="21">
        <f>COUNT(G12:L12)</f>
        <v>1</v>
      </c>
      <c r="G12" s="71"/>
      <c r="H12" s="72">
        <v>37</v>
      </c>
      <c r="I12" s="72"/>
      <c r="J12" s="116"/>
      <c r="K12" s="72"/>
      <c r="L12" s="73"/>
      <c r="M12" s="24"/>
      <c r="N12" s="25">
        <f>IF(F12=0,0,AVERAGE(G12:L12))</f>
        <v>37</v>
      </c>
    </row>
    <row r="13" spans="1:14" s="123" customFormat="1" ht="15">
      <c r="A13" s="20" t="s">
        <v>99</v>
      </c>
      <c r="B13" s="21" t="s">
        <v>17</v>
      </c>
      <c r="C13" s="22" t="s">
        <v>13</v>
      </c>
      <c r="D13" s="23" t="s">
        <v>23</v>
      </c>
      <c r="E13" s="20">
        <f>Best3</f>
        <v>37</v>
      </c>
      <c r="F13" s="21">
        <f>COUNT(G13:L13)</f>
        <v>1</v>
      </c>
      <c r="G13" s="71">
        <v>37</v>
      </c>
      <c r="H13" s="78"/>
      <c r="I13" s="78"/>
      <c r="J13" s="114"/>
      <c r="K13" s="72"/>
      <c r="L13" s="73"/>
      <c r="M13" s="26"/>
      <c r="N13" s="25">
        <f>IF(F13=0,0,AVERAGE(G13:L13))</f>
        <v>37</v>
      </c>
    </row>
    <row r="14" spans="1:14" s="123" customFormat="1" ht="15">
      <c r="A14" s="20"/>
      <c r="B14" s="21"/>
      <c r="C14" s="22"/>
      <c r="D14" s="23"/>
      <c r="E14" s="20">
        <f>Best3</f>
        <v>0</v>
      </c>
      <c r="F14" s="21">
        <f>COUNT(G14:L14)</f>
        <v>0</v>
      </c>
      <c r="G14" s="71"/>
      <c r="H14" s="72"/>
      <c r="I14" s="72"/>
      <c r="J14" s="114"/>
      <c r="K14" s="72"/>
      <c r="L14" s="77"/>
      <c r="M14" s="24"/>
      <c r="N14" s="25">
        <f>IF(F14=0,0,AVERAGE(G14:L14))</f>
        <v>0</v>
      </c>
    </row>
    <row r="15" spans="1:14" ht="15.75" thickBot="1">
      <c r="A15" s="30"/>
      <c r="B15" s="31"/>
      <c r="C15" s="32"/>
      <c r="D15" s="33"/>
      <c r="E15" s="20"/>
      <c r="F15" s="21"/>
      <c r="G15" s="82"/>
      <c r="H15" s="83"/>
      <c r="I15" s="84"/>
      <c r="J15" s="115"/>
      <c r="K15" s="86"/>
      <c r="L15" s="87"/>
      <c r="M15" s="26"/>
      <c r="N15" s="27">
        <f>IF(F15=0,0,AVERAGE(G15:L15))</f>
        <v>0</v>
      </c>
    </row>
    <row r="16" spans="1:14" ht="18.75" thickBot="1">
      <c r="A16" s="6" t="s">
        <v>25</v>
      </c>
      <c r="B16" s="8"/>
      <c r="C16" s="8"/>
      <c r="D16" s="9"/>
      <c r="E16" s="10"/>
      <c r="F16" s="8"/>
      <c r="G16" s="11"/>
      <c r="H16" s="12"/>
      <c r="I16" s="12"/>
      <c r="J16" s="113"/>
      <c r="K16" s="12"/>
      <c r="L16" s="13"/>
      <c r="M16" s="14"/>
      <c r="N16" s="15"/>
    </row>
    <row r="17" spans="1:14" ht="15.75" thickBot="1">
      <c r="A17" s="106" t="s">
        <v>1</v>
      </c>
      <c r="B17" s="16" t="s">
        <v>2</v>
      </c>
      <c r="C17" s="129" t="s">
        <v>3</v>
      </c>
      <c r="D17" s="130"/>
      <c r="E17" s="17" t="s">
        <v>4</v>
      </c>
      <c r="F17" s="16" t="s">
        <v>5</v>
      </c>
      <c r="G17" s="68" t="s">
        <v>9</v>
      </c>
      <c r="H17" s="69" t="s">
        <v>8</v>
      </c>
      <c r="I17" s="69" t="s">
        <v>7</v>
      </c>
      <c r="J17" s="69" t="s">
        <v>10</v>
      </c>
      <c r="K17" s="69" t="s">
        <v>6</v>
      </c>
      <c r="L17" s="70" t="s">
        <v>17</v>
      </c>
      <c r="M17" s="18" t="s">
        <v>11</v>
      </c>
      <c r="N17" s="19" t="s">
        <v>12</v>
      </c>
    </row>
    <row r="18" spans="1:14" s="123" customFormat="1" ht="15">
      <c r="A18" s="20" t="s">
        <v>28</v>
      </c>
      <c r="B18" s="21" t="s">
        <v>6</v>
      </c>
      <c r="C18" s="22" t="s">
        <v>13</v>
      </c>
      <c r="D18" s="23" t="s">
        <v>27</v>
      </c>
      <c r="E18" s="20">
        <f>Best3</f>
        <v>74</v>
      </c>
      <c r="F18" s="21">
        <f>COUNT(G18:L18)</f>
        <v>2</v>
      </c>
      <c r="G18" s="71">
        <v>36</v>
      </c>
      <c r="H18" s="72">
        <v>38</v>
      </c>
      <c r="I18" s="72"/>
      <c r="J18" s="108"/>
      <c r="K18" s="72"/>
      <c r="L18" s="73"/>
      <c r="M18" s="24"/>
      <c r="N18" s="25">
        <f>IF(F18=0,0,AVERAGE(G18:L18))</f>
        <v>37</v>
      </c>
    </row>
    <row r="19" spans="1:14" ht="15">
      <c r="A19" s="20" t="s">
        <v>87</v>
      </c>
      <c r="B19" s="21" t="s">
        <v>6</v>
      </c>
      <c r="C19" s="22" t="s">
        <v>13</v>
      </c>
      <c r="D19" s="23" t="s">
        <v>37</v>
      </c>
      <c r="E19" s="20">
        <f>Best3</f>
        <v>49</v>
      </c>
      <c r="F19" s="21">
        <f>COUNT(G19:L19)</f>
        <v>2</v>
      </c>
      <c r="G19" s="131">
        <v>21</v>
      </c>
      <c r="H19" s="92">
        <v>28</v>
      </c>
      <c r="I19" s="92"/>
      <c r="J19" s="118"/>
      <c r="K19" s="92"/>
      <c r="L19" s="81"/>
      <c r="M19" s="132"/>
      <c r="N19" s="27">
        <f>IF(F19=0,0,AVERAGE(G19:L19))</f>
        <v>24.5</v>
      </c>
    </row>
    <row r="20" spans="1:14" ht="15">
      <c r="A20" s="20" t="s">
        <v>43</v>
      </c>
      <c r="B20" s="21" t="s">
        <v>10</v>
      </c>
      <c r="C20" s="22" t="s">
        <v>13</v>
      </c>
      <c r="D20" s="23" t="s">
        <v>30</v>
      </c>
      <c r="E20" s="20">
        <f>Best3</f>
        <v>46</v>
      </c>
      <c r="F20" s="21">
        <f>COUNT(G20:L20)</f>
        <v>2</v>
      </c>
      <c r="G20" s="131">
        <v>16</v>
      </c>
      <c r="H20" s="92">
        <v>30</v>
      </c>
      <c r="I20" s="92"/>
      <c r="J20" s="118"/>
      <c r="K20" s="92"/>
      <c r="L20" s="81"/>
      <c r="M20" s="132"/>
      <c r="N20" s="25">
        <f>IF(F20=0,0,AVERAGE(G20:L20))</f>
        <v>23</v>
      </c>
    </row>
    <row r="21" spans="1:14" ht="15">
      <c r="A21" s="20" t="s">
        <v>84</v>
      </c>
      <c r="B21" s="21" t="s">
        <v>85</v>
      </c>
      <c r="C21" s="22" t="s">
        <v>13</v>
      </c>
      <c r="D21" s="23" t="s">
        <v>33</v>
      </c>
      <c r="E21" s="20">
        <f>Best3</f>
        <v>40</v>
      </c>
      <c r="F21" s="21">
        <f>COUNT(G21:L21)</f>
        <v>1</v>
      </c>
      <c r="G21" s="71"/>
      <c r="H21" s="72">
        <v>40</v>
      </c>
      <c r="I21" s="72"/>
      <c r="J21" s="108"/>
      <c r="K21" s="72"/>
      <c r="L21" s="73"/>
      <c r="M21" s="26"/>
      <c r="N21" s="25">
        <f>IF(F21=0,0,AVERAGE(G21:L21))</f>
        <v>40</v>
      </c>
    </row>
    <row r="22" spans="1:14" s="123" customFormat="1" ht="15">
      <c r="A22" s="20" t="s">
        <v>90</v>
      </c>
      <c r="B22" s="21" t="s">
        <v>9</v>
      </c>
      <c r="C22" s="22" t="s">
        <v>13</v>
      </c>
      <c r="D22" s="23" t="s">
        <v>31</v>
      </c>
      <c r="E22" s="20">
        <f>Best3</f>
        <v>39</v>
      </c>
      <c r="F22" s="21">
        <f>COUNT(G22:L22)</f>
        <v>1</v>
      </c>
      <c r="G22" s="71">
        <v>39</v>
      </c>
      <c r="H22" s="72"/>
      <c r="I22" s="72"/>
      <c r="J22" s="114"/>
      <c r="K22" s="72"/>
      <c r="L22" s="77"/>
      <c r="M22" s="24"/>
      <c r="N22" s="25">
        <f>IF(F22=0,0,AVERAGE(G22:L22))</f>
        <v>39</v>
      </c>
    </row>
    <row r="23" spans="1:14" s="123" customFormat="1" ht="15">
      <c r="A23" s="20" t="s">
        <v>26</v>
      </c>
      <c r="B23" s="21" t="s">
        <v>10</v>
      </c>
      <c r="C23" s="22" t="s">
        <v>13</v>
      </c>
      <c r="D23" s="23" t="s">
        <v>27</v>
      </c>
      <c r="E23" s="20">
        <f>Best3</f>
        <v>36</v>
      </c>
      <c r="F23" s="21">
        <f>COUNT(G23:L23)</f>
        <v>1</v>
      </c>
      <c r="G23" s="71"/>
      <c r="H23" s="72">
        <v>36</v>
      </c>
      <c r="I23" s="72"/>
      <c r="J23" s="108"/>
      <c r="K23" s="72"/>
      <c r="L23" s="73"/>
      <c r="M23" s="26"/>
      <c r="N23" s="25">
        <f>IF(F23=0,0,AVERAGE(G23:L23))</f>
        <v>36</v>
      </c>
    </row>
    <row r="24" spans="1:14" s="123" customFormat="1" ht="15">
      <c r="A24" s="20" t="s">
        <v>29</v>
      </c>
      <c r="B24" s="21" t="s">
        <v>7</v>
      </c>
      <c r="C24" s="22" t="s">
        <v>13</v>
      </c>
      <c r="D24" s="23" t="s">
        <v>27</v>
      </c>
      <c r="E24" s="20">
        <f>Best3</f>
        <v>35</v>
      </c>
      <c r="F24" s="21">
        <f>COUNT(G24:L24)</f>
        <v>1</v>
      </c>
      <c r="G24" s="71">
        <v>35</v>
      </c>
      <c r="H24" s="72"/>
      <c r="I24" s="72"/>
      <c r="J24" s="114"/>
      <c r="K24" s="72"/>
      <c r="L24" s="77"/>
      <c r="M24" s="24"/>
      <c r="N24" s="25">
        <f>IF(F24=0,0,AVERAGE(G24:L24))</f>
        <v>35</v>
      </c>
    </row>
    <row r="25" spans="1:14" ht="15">
      <c r="A25" s="20" t="s">
        <v>36</v>
      </c>
      <c r="B25" s="21" t="s">
        <v>7</v>
      </c>
      <c r="C25" s="22" t="s">
        <v>13</v>
      </c>
      <c r="D25" s="23" t="s">
        <v>37</v>
      </c>
      <c r="E25" s="20">
        <f>Best3</f>
        <v>34</v>
      </c>
      <c r="F25" s="21">
        <f>COUNT(G25:L25)</f>
        <v>2</v>
      </c>
      <c r="G25" s="71">
        <v>0</v>
      </c>
      <c r="H25" s="72">
        <v>34</v>
      </c>
      <c r="I25" s="72"/>
      <c r="J25" s="108"/>
      <c r="K25" s="72"/>
      <c r="L25" s="73"/>
      <c r="M25" s="26"/>
      <c r="N25" s="25">
        <f>IF(F25=0,0,AVERAGE(G25:L25))</f>
        <v>17</v>
      </c>
    </row>
    <row r="26" spans="1:14" s="123" customFormat="1" ht="15">
      <c r="A26" s="20" t="s">
        <v>21</v>
      </c>
      <c r="B26" s="21" t="s">
        <v>10</v>
      </c>
      <c r="C26" s="22" t="s">
        <v>13</v>
      </c>
      <c r="D26" s="23" t="s">
        <v>33</v>
      </c>
      <c r="E26" s="20">
        <f>Best3</f>
        <v>33</v>
      </c>
      <c r="F26" s="21">
        <f>COUNT(G26:L26)</f>
        <v>1</v>
      </c>
      <c r="G26" s="71">
        <v>33</v>
      </c>
      <c r="H26" s="72"/>
      <c r="I26" s="72"/>
      <c r="J26" s="114"/>
      <c r="K26" s="72"/>
      <c r="L26" s="73"/>
      <c r="M26" s="24"/>
      <c r="N26" s="25">
        <f>IF(F26=0,0,AVERAGE(G26:L26))</f>
        <v>33</v>
      </c>
    </row>
    <row r="27" spans="1:14" ht="15">
      <c r="A27" s="20" t="s">
        <v>39</v>
      </c>
      <c r="B27" s="21" t="s">
        <v>17</v>
      </c>
      <c r="C27" s="22" t="s">
        <v>13</v>
      </c>
      <c r="D27" s="23" t="s">
        <v>30</v>
      </c>
      <c r="E27" s="20">
        <f>Best3</f>
        <v>32</v>
      </c>
      <c r="F27" s="21">
        <f>COUNT(G27:L27)</f>
        <v>2</v>
      </c>
      <c r="G27" s="71">
        <v>32</v>
      </c>
      <c r="H27" s="72">
        <v>0</v>
      </c>
      <c r="I27" s="72"/>
      <c r="J27" s="117"/>
      <c r="K27" s="78"/>
      <c r="L27" s="73"/>
      <c r="M27" s="26"/>
      <c r="N27" s="25">
        <f>IF(F27=0,0,AVERAGE(G27:L27))</f>
        <v>16</v>
      </c>
    </row>
    <row r="28" spans="1:14" ht="15">
      <c r="A28" s="20" t="s">
        <v>38</v>
      </c>
      <c r="B28" s="21" t="s">
        <v>9</v>
      </c>
      <c r="C28" s="22" t="s">
        <v>13</v>
      </c>
      <c r="D28" s="23" t="s">
        <v>27</v>
      </c>
      <c r="E28" s="20">
        <f>Best3</f>
        <v>31</v>
      </c>
      <c r="F28" s="21">
        <f>COUNT(G28:L28)</f>
        <v>1</v>
      </c>
      <c r="G28" s="71">
        <v>31</v>
      </c>
      <c r="H28" s="72"/>
      <c r="I28" s="72"/>
      <c r="J28" s="108"/>
      <c r="K28" s="72"/>
      <c r="L28" s="73"/>
      <c r="M28" s="26"/>
      <c r="N28" s="25">
        <f>IF(F28=0,0,AVERAGE(G28:L28))</f>
        <v>31</v>
      </c>
    </row>
    <row r="29" spans="1:14" ht="15">
      <c r="A29" s="20" t="s">
        <v>32</v>
      </c>
      <c r="B29" s="21" t="s">
        <v>6</v>
      </c>
      <c r="C29" s="22" t="s">
        <v>13</v>
      </c>
      <c r="D29" s="23" t="s">
        <v>33</v>
      </c>
      <c r="E29" s="20">
        <f>Best3</f>
        <v>30</v>
      </c>
      <c r="F29" s="21">
        <f>COUNT(G29:L29)</f>
        <v>1</v>
      </c>
      <c r="G29" s="131">
        <v>30</v>
      </c>
      <c r="H29" s="92"/>
      <c r="I29" s="92"/>
      <c r="J29" s="118"/>
      <c r="K29" s="92"/>
      <c r="L29" s="81"/>
      <c r="M29" s="132"/>
      <c r="N29" s="25">
        <f>IF(F29=0,0,AVERAGE(G29:L29))</f>
        <v>30</v>
      </c>
    </row>
    <row r="30" spans="1:14" ht="15">
      <c r="A30" s="20" t="s">
        <v>89</v>
      </c>
      <c r="B30" s="21" t="s">
        <v>9</v>
      </c>
      <c r="C30" s="22" t="s">
        <v>13</v>
      </c>
      <c r="D30" s="23" t="s">
        <v>34</v>
      </c>
      <c r="E30" s="20">
        <f>Best3</f>
        <v>29</v>
      </c>
      <c r="F30" s="21">
        <f>COUNT(G30:L30)</f>
        <v>1</v>
      </c>
      <c r="G30" s="133">
        <v>29</v>
      </c>
      <c r="H30" s="134"/>
      <c r="I30" s="134"/>
      <c r="J30" s="135"/>
      <c r="K30" s="134"/>
      <c r="L30" s="136"/>
      <c r="M30" s="132"/>
      <c r="N30" s="25">
        <f>IF(F30=0,0,AVERAGE(G30:L30))</f>
        <v>29</v>
      </c>
    </row>
    <row r="31" spans="1:14" ht="15">
      <c r="A31" s="20" t="s">
        <v>40</v>
      </c>
      <c r="B31" s="21" t="s">
        <v>10</v>
      </c>
      <c r="C31" s="22" t="s">
        <v>13</v>
      </c>
      <c r="D31" s="23" t="s">
        <v>31</v>
      </c>
      <c r="E31" s="20">
        <f>Best3</f>
        <v>26</v>
      </c>
      <c r="F31" s="21">
        <f>COUNT(G31:L31)</f>
        <v>1</v>
      </c>
      <c r="G31" s="133"/>
      <c r="H31" s="134">
        <v>26</v>
      </c>
      <c r="I31" s="134"/>
      <c r="J31" s="135"/>
      <c r="K31" s="134"/>
      <c r="L31" s="136"/>
      <c r="M31" s="132"/>
      <c r="N31" s="25">
        <f>IF(F31=0,0,AVERAGE(G31:L31))</f>
        <v>26</v>
      </c>
    </row>
    <row r="32" spans="1:14" ht="15">
      <c r="A32" s="20" t="s">
        <v>101</v>
      </c>
      <c r="B32" s="21" t="s">
        <v>6</v>
      </c>
      <c r="C32" s="22" t="s">
        <v>13</v>
      </c>
      <c r="D32" s="23" t="s">
        <v>27</v>
      </c>
      <c r="E32" s="20">
        <f>Best3</f>
        <v>26</v>
      </c>
      <c r="F32" s="21">
        <f>COUNT(G32:L32)</f>
        <v>1</v>
      </c>
      <c r="G32" s="131">
        <v>26</v>
      </c>
      <c r="H32" s="92"/>
      <c r="I32" s="92"/>
      <c r="J32" s="118"/>
      <c r="K32" s="92"/>
      <c r="L32" s="81"/>
      <c r="M32" s="132"/>
      <c r="N32" s="25">
        <v>4</v>
      </c>
    </row>
    <row r="33" spans="1:14" s="123" customFormat="1" ht="15">
      <c r="A33" s="20" t="s">
        <v>103</v>
      </c>
      <c r="B33" s="21" t="s">
        <v>17</v>
      </c>
      <c r="C33" s="22" t="s">
        <v>13</v>
      </c>
      <c r="D33" s="23" t="s">
        <v>34</v>
      </c>
      <c r="E33" s="20">
        <f>Best3</f>
        <v>24</v>
      </c>
      <c r="F33" s="21">
        <f>COUNT(G33:L33)</f>
        <v>1</v>
      </c>
      <c r="G33" s="131">
        <v>24</v>
      </c>
      <c r="H33" s="92"/>
      <c r="I33" s="92"/>
      <c r="J33" s="135"/>
      <c r="K33" s="92"/>
      <c r="L33" s="81"/>
      <c r="M33" s="132"/>
      <c r="N33" s="25">
        <f>IF(F33=0,0,AVERAGE(G33:L33))</f>
        <v>24</v>
      </c>
    </row>
    <row r="34" spans="1:14" ht="15">
      <c r="A34" s="20" t="s">
        <v>44</v>
      </c>
      <c r="B34" s="21" t="s">
        <v>8</v>
      </c>
      <c r="C34" s="22" t="s">
        <v>13</v>
      </c>
      <c r="D34" s="23" t="s">
        <v>34</v>
      </c>
      <c r="E34" s="20">
        <f>Best3</f>
        <v>23</v>
      </c>
      <c r="F34" s="21">
        <f>COUNT(G34:L34)</f>
        <v>1</v>
      </c>
      <c r="G34" s="133">
        <v>23</v>
      </c>
      <c r="H34" s="134"/>
      <c r="I34" s="134"/>
      <c r="J34" s="135"/>
      <c r="K34" s="134"/>
      <c r="L34" s="136"/>
      <c r="M34" s="132"/>
      <c r="N34" s="25">
        <f>IF(F34=0,0,AVERAGE(G34:L34))</f>
        <v>23</v>
      </c>
    </row>
    <row r="35" spans="1:14" ht="15">
      <c r="A35" s="20" t="s">
        <v>86</v>
      </c>
      <c r="B35" s="21" t="s">
        <v>9</v>
      </c>
      <c r="C35" s="22" t="s">
        <v>13</v>
      </c>
      <c r="D35" s="23" t="s">
        <v>33</v>
      </c>
      <c r="E35" s="20">
        <f>Best3</f>
        <v>22</v>
      </c>
      <c r="F35" s="21">
        <f>COUNT(G35:L35)</f>
        <v>1</v>
      </c>
      <c r="G35" s="133">
        <v>22</v>
      </c>
      <c r="H35" s="134"/>
      <c r="I35" s="134"/>
      <c r="J35" s="135"/>
      <c r="K35" s="134"/>
      <c r="L35" s="136"/>
      <c r="M35" s="132"/>
      <c r="N35" s="25">
        <f>IF(F35=0,0,AVERAGE(G35:L35))</f>
        <v>22</v>
      </c>
    </row>
    <row r="36" spans="1:14" s="123" customFormat="1" ht="15">
      <c r="A36" s="20" t="s">
        <v>108</v>
      </c>
      <c r="B36" s="21" t="s">
        <v>9</v>
      </c>
      <c r="C36" s="22" t="s">
        <v>13</v>
      </c>
      <c r="D36" s="23" t="s">
        <v>34</v>
      </c>
      <c r="E36" s="20">
        <f>Best3</f>
        <v>20</v>
      </c>
      <c r="F36" s="21">
        <f>COUNT(G36:L36)</f>
        <v>1</v>
      </c>
      <c r="G36" s="111">
        <v>20</v>
      </c>
      <c r="H36" s="110"/>
      <c r="I36" s="110"/>
      <c r="J36" s="125"/>
      <c r="K36" s="110"/>
      <c r="L36" s="124"/>
      <c r="M36" s="127"/>
      <c r="N36" s="25">
        <f>IF(F36=0,0,AVERAGE(G36:L36))</f>
        <v>20</v>
      </c>
    </row>
    <row r="37" spans="1:14" ht="15">
      <c r="A37" s="20" t="s">
        <v>104</v>
      </c>
      <c r="B37" s="21" t="s">
        <v>9</v>
      </c>
      <c r="C37" s="22" t="s">
        <v>13</v>
      </c>
      <c r="D37" s="23" t="s">
        <v>31</v>
      </c>
      <c r="E37" s="20">
        <f>Best3</f>
        <v>20</v>
      </c>
      <c r="F37" s="21">
        <f>COUNT(G37:L37)</f>
        <v>1</v>
      </c>
      <c r="G37" s="131">
        <v>20</v>
      </c>
      <c r="H37" s="92"/>
      <c r="I37" s="92"/>
      <c r="J37" s="118"/>
      <c r="K37" s="92"/>
      <c r="L37" s="81"/>
      <c r="M37" s="132"/>
      <c r="N37" s="25">
        <f>IF(F37=0,0,AVERAGE(G37:L37))</f>
        <v>20</v>
      </c>
    </row>
    <row r="38" spans="1:14" ht="15">
      <c r="A38" s="20" t="s">
        <v>35</v>
      </c>
      <c r="B38" s="21" t="s">
        <v>10</v>
      </c>
      <c r="C38" s="22" t="s">
        <v>13</v>
      </c>
      <c r="D38" s="23" t="s">
        <v>30</v>
      </c>
      <c r="E38" s="20">
        <f>Best3</f>
        <v>19</v>
      </c>
      <c r="F38" s="21">
        <f>COUNT(G38:L38)</f>
        <v>2</v>
      </c>
      <c r="G38" s="131">
        <v>19</v>
      </c>
      <c r="H38" s="72">
        <v>0</v>
      </c>
      <c r="I38" s="72"/>
      <c r="J38" s="108"/>
      <c r="K38" s="72"/>
      <c r="L38" s="73"/>
      <c r="M38" s="26"/>
      <c r="N38" s="27">
        <f>IF(F38=0,0,AVERAGE(G38:L38))</f>
        <v>9.5</v>
      </c>
    </row>
    <row r="39" spans="1:14" ht="15">
      <c r="A39" s="20" t="s">
        <v>105</v>
      </c>
      <c r="B39" s="21" t="s">
        <v>9</v>
      </c>
      <c r="C39" s="22" t="s">
        <v>13</v>
      </c>
      <c r="D39" s="23" t="s">
        <v>37</v>
      </c>
      <c r="E39" s="20">
        <f>Best3</f>
        <v>15</v>
      </c>
      <c r="F39" s="21">
        <f>COUNT(G39:L39)</f>
        <v>1</v>
      </c>
      <c r="G39" s="131">
        <v>15</v>
      </c>
      <c r="H39" s="92"/>
      <c r="I39" s="92"/>
      <c r="J39" s="118"/>
      <c r="K39" s="92"/>
      <c r="L39" s="81"/>
      <c r="M39" s="132"/>
      <c r="N39" s="25">
        <f>IF(F39=0,0,AVERAGE(G39:L39))</f>
        <v>15</v>
      </c>
    </row>
    <row r="40" spans="1:14" ht="15">
      <c r="A40" s="20" t="s">
        <v>88</v>
      </c>
      <c r="B40" s="21" t="s">
        <v>9</v>
      </c>
      <c r="C40" s="22" t="s">
        <v>13</v>
      </c>
      <c r="D40" s="23" t="s">
        <v>27</v>
      </c>
      <c r="E40" s="20">
        <f>Best3</f>
        <v>14</v>
      </c>
      <c r="F40" s="21">
        <f>COUNT(G40:L40)</f>
        <v>1</v>
      </c>
      <c r="G40" s="131">
        <v>14</v>
      </c>
      <c r="H40" s="92"/>
      <c r="I40" s="92"/>
      <c r="J40" s="118"/>
      <c r="K40" s="92"/>
      <c r="L40" s="81"/>
      <c r="M40" s="132"/>
      <c r="N40" s="25">
        <f>IF(F40=0,0,AVERAGE(G40:L40))</f>
        <v>14</v>
      </c>
    </row>
    <row r="41" spans="1:14" ht="15">
      <c r="A41" s="20" t="s">
        <v>106</v>
      </c>
      <c r="B41" s="21" t="s">
        <v>9</v>
      </c>
      <c r="C41" s="22" t="s">
        <v>13</v>
      </c>
      <c r="D41" s="23" t="s">
        <v>31</v>
      </c>
      <c r="E41" s="20">
        <f>Best3</f>
        <v>13</v>
      </c>
      <c r="F41" s="21">
        <f>COUNT(G41:L41)</f>
        <v>1</v>
      </c>
      <c r="G41" s="131">
        <v>13</v>
      </c>
      <c r="H41" s="92"/>
      <c r="I41" s="92"/>
      <c r="J41" s="118"/>
      <c r="K41" s="92"/>
      <c r="L41" s="81"/>
      <c r="M41" s="132"/>
      <c r="N41" s="25">
        <f>IF(F41=0,0,AVERAGE(G41:L41))</f>
        <v>13</v>
      </c>
    </row>
    <row r="42" spans="1:14" ht="15">
      <c r="A42" s="20" t="s">
        <v>41</v>
      </c>
      <c r="B42" s="21" t="s">
        <v>6</v>
      </c>
      <c r="C42" s="22" t="s">
        <v>13</v>
      </c>
      <c r="D42" s="23" t="s">
        <v>34</v>
      </c>
      <c r="E42" s="20">
        <f>Best3</f>
        <v>0</v>
      </c>
      <c r="F42" s="21">
        <f>COUNT(G42:L42)</f>
        <v>1</v>
      </c>
      <c r="G42" s="131"/>
      <c r="H42" s="92">
        <v>0</v>
      </c>
      <c r="I42" s="92"/>
      <c r="J42" s="118"/>
      <c r="K42" s="92"/>
      <c r="L42" s="81"/>
      <c r="M42" s="132"/>
      <c r="N42" s="27">
        <f>IF(F42=0,0,AVERAGE(G42:L42))</f>
        <v>0</v>
      </c>
    </row>
    <row r="43" spans="1:14" ht="15">
      <c r="A43" s="20" t="s">
        <v>42</v>
      </c>
      <c r="B43" s="21" t="s">
        <v>24</v>
      </c>
      <c r="C43" s="22" t="s">
        <v>13</v>
      </c>
      <c r="D43" s="23" t="s">
        <v>30</v>
      </c>
      <c r="E43" s="20">
        <f>Best3</f>
        <v>0</v>
      </c>
      <c r="F43" s="21">
        <f>COUNT(G43:L43)</f>
        <v>1</v>
      </c>
      <c r="G43" s="71">
        <v>0</v>
      </c>
      <c r="H43" s="72"/>
      <c r="I43" s="72"/>
      <c r="J43" s="117"/>
      <c r="K43" s="72"/>
      <c r="L43" s="73"/>
      <c r="M43" s="26"/>
      <c r="N43" s="25">
        <f>IF(F43=0,0,AVERAGE(G43:L43))</f>
        <v>0</v>
      </c>
    </row>
    <row r="44" spans="1:14" ht="15">
      <c r="A44" s="20" t="s">
        <v>114</v>
      </c>
      <c r="B44" s="21" t="s">
        <v>8</v>
      </c>
      <c r="C44" s="22" t="s">
        <v>13</v>
      </c>
      <c r="D44" s="23" t="s">
        <v>27</v>
      </c>
      <c r="E44" s="20">
        <f>Best3</f>
        <v>0</v>
      </c>
      <c r="F44" s="21">
        <f>COUNT(G44:L44)</f>
        <v>1</v>
      </c>
      <c r="G44" s="71"/>
      <c r="H44" s="72">
        <v>0</v>
      </c>
      <c r="I44" s="78"/>
      <c r="J44" s="108"/>
      <c r="K44" s="72"/>
      <c r="L44" s="73"/>
      <c r="M44" s="26"/>
      <c r="N44" s="25">
        <f>IF(F44=0,0,AVERAGE(G44:L44))</f>
        <v>0</v>
      </c>
    </row>
    <row r="45" spans="1:14" ht="15">
      <c r="A45" s="20" t="s">
        <v>115</v>
      </c>
      <c r="B45" s="21" t="s">
        <v>7</v>
      </c>
      <c r="C45" s="22" t="s">
        <v>13</v>
      </c>
      <c r="D45" s="23" t="s">
        <v>27</v>
      </c>
      <c r="E45" s="20">
        <f>Best3</f>
        <v>0</v>
      </c>
      <c r="F45" s="21">
        <f>COUNT(G45:L45)</f>
        <v>1</v>
      </c>
      <c r="G45" s="71"/>
      <c r="H45" s="72">
        <v>0</v>
      </c>
      <c r="I45" s="72"/>
      <c r="J45" s="108"/>
      <c r="K45" s="72"/>
      <c r="L45" s="73"/>
      <c r="M45" s="137"/>
      <c r="N45" s="25">
        <f>IF(F45=0,0,AVERAGE(G45:L45))</f>
        <v>0</v>
      </c>
    </row>
    <row r="46" spans="1:14" s="123" customFormat="1" ht="15">
      <c r="A46" s="20"/>
      <c r="B46" s="21"/>
      <c r="C46" s="22"/>
      <c r="D46" s="23"/>
      <c r="E46" s="20">
        <f>Best3</f>
        <v>0</v>
      </c>
      <c r="F46" s="21">
        <f>COUNT(G46:L46)</f>
        <v>0</v>
      </c>
      <c r="G46" s="71"/>
      <c r="H46" s="72"/>
      <c r="I46" s="72"/>
      <c r="J46" s="114"/>
      <c r="K46" s="72"/>
      <c r="L46" s="77"/>
      <c r="M46" s="24"/>
      <c r="N46" s="25">
        <f>IF(F46=0,0,AVERAGE(G46:L46))</f>
        <v>0</v>
      </c>
    </row>
    <row r="47" spans="1:14" ht="15.75" thickBot="1">
      <c r="A47" s="34"/>
      <c r="B47" s="31"/>
      <c r="C47" s="32"/>
      <c r="D47" s="33"/>
      <c r="E47" s="20"/>
      <c r="F47" s="21"/>
      <c r="G47" s="82"/>
      <c r="H47" s="85"/>
      <c r="I47" s="84"/>
      <c r="J47" s="119"/>
      <c r="K47" s="85"/>
      <c r="L47" s="87"/>
      <c r="M47" s="26"/>
      <c r="N47" s="27">
        <f>IF(F47=0,0,AVERAGE(G47:L47))</f>
        <v>0</v>
      </c>
    </row>
    <row r="48" spans="1:14" ht="18.75" thickBot="1">
      <c r="A48" s="6" t="s">
        <v>45</v>
      </c>
      <c r="B48" s="8"/>
      <c r="C48" s="8"/>
      <c r="D48" s="9"/>
      <c r="E48" s="10"/>
      <c r="F48" s="8"/>
      <c r="G48" s="11"/>
      <c r="H48" s="12"/>
      <c r="I48" s="12"/>
      <c r="J48" s="113"/>
      <c r="K48" s="12"/>
      <c r="L48" s="13"/>
      <c r="M48" s="14"/>
      <c r="N48" s="15"/>
    </row>
    <row r="49" spans="1:14" ht="15.75" thickBot="1">
      <c r="A49" s="106" t="s">
        <v>1</v>
      </c>
      <c r="B49" s="16" t="s">
        <v>2</v>
      </c>
      <c r="C49" s="129" t="s">
        <v>3</v>
      </c>
      <c r="D49" s="130"/>
      <c r="E49" s="17" t="s">
        <v>4</v>
      </c>
      <c r="F49" s="16" t="s">
        <v>5</v>
      </c>
      <c r="G49" s="68" t="s">
        <v>9</v>
      </c>
      <c r="H49" s="69" t="s">
        <v>8</v>
      </c>
      <c r="I49" s="69" t="s">
        <v>7</v>
      </c>
      <c r="J49" s="69" t="s">
        <v>10</v>
      </c>
      <c r="K49" s="69" t="s">
        <v>6</v>
      </c>
      <c r="L49" s="70" t="s">
        <v>17</v>
      </c>
      <c r="M49" s="18" t="s">
        <v>11</v>
      </c>
      <c r="N49" s="19" t="s">
        <v>12</v>
      </c>
    </row>
    <row r="50" spans="1:14" ht="15">
      <c r="A50" s="20" t="s">
        <v>112</v>
      </c>
      <c r="B50" s="21" t="s">
        <v>7</v>
      </c>
      <c r="C50" s="22" t="s">
        <v>46</v>
      </c>
      <c r="D50" s="23" t="s">
        <v>15</v>
      </c>
      <c r="E50" s="20">
        <f>Best3</f>
        <v>25</v>
      </c>
      <c r="F50" s="21">
        <f>COUNT(G50:L50)</f>
        <v>1</v>
      </c>
      <c r="G50" s="133"/>
      <c r="H50" s="134">
        <v>25</v>
      </c>
      <c r="I50" s="134"/>
      <c r="J50" s="135"/>
      <c r="K50" s="134"/>
      <c r="L50" s="136"/>
      <c r="M50" s="132">
        <v>1</v>
      </c>
      <c r="N50" s="25">
        <f>IF(F50=0,0,AVERAGE(G50:L50))</f>
        <v>25</v>
      </c>
    </row>
    <row r="51" spans="1:14" ht="15">
      <c r="A51" s="20" t="s">
        <v>107</v>
      </c>
      <c r="B51" s="21" t="s">
        <v>9</v>
      </c>
      <c r="C51" s="22" t="s">
        <v>46</v>
      </c>
      <c r="D51" s="23" t="s">
        <v>16</v>
      </c>
      <c r="E51" s="20">
        <f>Best3</f>
        <v>19</v>
      </c>
      <c r="F51" s="21">
        <f>COUNT(G51:L51)</f>
        <v>1</v>
      </c>
      <c r="G51" s="109">
        <v>19</v>
      </c>
      <c r="H51" s="122"/>
      <c r="I51" s="122"/>
      <c r="J51" s="125"/>
      <c r="K51" s="122"/>
      <c r="L51" s="126"/>
      <c r="M51" s="127"/>
      <c r="N51" s="25">
        <f>IF(F51=0,0,AVERAGE(G51:L51))</f>
        <v>19</v>
      </c>
    </row>
    <row r="52" spans="1:14" ht="15">
      <c r="A52" s="20" t="s">
        <v>109</v>
      </c>
      <c r="B52" s="21" t="s">
        <v>8</v>
      </c>
      <c r="C52" s="22" t="s">
        <v>110</v>
      </c>
      <c r="D52" s="23" t="s">
        <v>111</v>
      </c>
      <c r="E52" s="20">
        <f>Best3</f>
        <v>0</v>
      </c>
      <c r="F52" s="21">
        <f>COUNT(G52:L52)</f>
        <v>1</v>
      </c>
      <c r="G52" s="109"/>
      <c r="H52" s="122">
        <v>0</v>
      </c>
      <c r="I52" s="122"/>
      <c r="J52" s="125"/>
      <c r="K52" s="122"/>
      <c r="L52" s="126"/>
      <c r="M52" s="127">
        <v>1</v>
      </c>
      <c r="N52" s="25">
        <f>IF(F52=0,0,AVERAGE(G52:L52))</f>
        <v>0</v>
      </c>
    </row>
    <row r="53" spans="1:14" ht="15">
      <c r="A53" s="20" t="s">
        <v>47</v>
      </c>
      <c r="B53" s="21" t="s">
        <v>7</v>
      </c>
      <c r="C53" s="22" t="s">
        <v>46</v>
      </c>
      <c r="D53" s="23" t="s">
        <v>14</v>
      </c>
      <c r="E53" s="20">
        <f>Best3</f>
        <v>0</v>
      </c>
      <c r="F53" s="21">
        <f>COUNT(G53:L53)</f>
        <v>1</v>
      </c>
      <c r="G53" s="79"/>
      <c r="H53" s="80">
        <v>0</v>
      </c>
      <c r="I53" s="80"/>
      <c r="J53" s="116"/>
      <c r="K53" s="80"/>
      <c r="L53" s="89"/>
      <c r="M53" s="137"/>
      <c r="N53" s="25">
        <f>IF(F53=0,0,AVERAGE(G53:L53))</f>
        <v>0</v>
      </c>
    </row>
    <row r="54" spans="1:14" s="123" customFormat="1" ht="15">
      <c r="A54" s="20"/>
      <c r="B54" s="21"/>
      <c r="C54" s="22"/>
      <c r="D54" s="23"/>
      <c r="E54" s="20">
        <f>Best3</f>
        <v>0</v>
      </c>
      <c r="F54" s="21">
        <f>COUNT(G54:L54)</f>
        <v>0</v>
      </c>
      <c r="G54" s="71"/>
      <c r="H54" s="72"/>
      <c r="I54" s="72"/>
      <c r="J54" s="114"/>
      <c r="K54" s="72"/>
      <c r="L54" s="77"/>
      <c r="M54" s="24"/>
      <c r="N54" s="25">
        <f>IF(F54=0,0,AVERAGE(G54:L54))</f>
        <v>0</v>
      </c>
    </row>
    <row r="55" spans="1:14" ht="15.75" thickBot="1">
      <c r="A55" s="20"/>
      <c r="B55" s="21"/>
      <c r="C55" s="22"/>
      <c r="D55" s="23"/>
      <c r="E55" s="20"/>
      <c r="F55" s="21"/>
      <c r="G55" s="88"/>
      <c r="H55" s="90"/>
      <c r="I55" s="91"/>
      <c r="J55" s="120"/>
      <c r="K55" s="92"/>
      <c r="L55" s="81"/>
      <c r="M55" s="26"/>
      <c r="N55" s="27">
        <f>IF(F55=0,0,AVERAGE(G55:L55))</f>
        <v>0</v>
      </c>
    </row>
    <row r="56" spans="1:14" ht="18.75" thickBot="1">
      <c r="A56" s="6" t="s">
        <v>48</v>
      </c>
      <c r="B56" s="8"/>
      <c r="C56" s="8"/>
      <c r="D56" s="9"/>
      <c r="E56" s="10"/>
      <c r="F56" s="8"/>
      <c r="G56" s="11"/>
      <c r="H56" s="12"/>
      <c r="I56" s="12"/>
      <c r="J56" s="113"/>
      <c r="K56" s="12"/>
      <c r="L56" s="13"/>
      <c r="M56" s="14"/>
      <c r="N56" s="15"/>
    </row>
    <row r="57" spans="1:14" ht="15.75" thickBot="1">
      <c r="A57" s="106" t="s">
        <v>1</v>
      </c>
      <c r="B57" s="16" t="s">
        <v>2</v>
      </c>
      <c r="C57" s="129" t="s">
        <v>3</v>
      </c>
      <c r="D57" s="130"/>
      <c r="E57" s="17" t="s">
        <v>4</v>
      </c>
      <c r="F57" s="16" t="s">
        <v>5</v>
      </c>
      <c r="G57" s="68" t="s">
        <v>9</v>
      </c>
      <c r="H57" s="69" t="s">
        <v>8</v>
      </c>
      <c r="I57" s="69" t="s">
        <v>7</v>
      </c>
      <c r="J57" s="69" t="s">
        <v>10</v>
      </c>
      <c r="K57" s="69" t="s">
        <v>6</v>
      </c>
      <c r="L57" s="70" t="s">
        <v>17</v>
      </c>
      <c r="M57" s="18" t="s">
        <v>11</v>
      </c>
      <c r="N57" s="19" t="s">
        <v>12</v>
      </c>
    </row>
    <row r="58" spans="1:14" s="123" customFormat="1" ht="15">
      <c r="A58" s="20"/>
      <c r="B58" s="21"/>
      <c r="C58" s="22"/>
      <c r="D58" s="23"/>
      <c r="E58" s="20">
        <f>Best3</f>
        <v>0</v>
      </c>
      <c r="F58" s="21">
        <f>COUNT(G58:L58)</f>
        <v>0</v>
      </c>
      <c r="G58" s="71"/>
      <c r="H58" s="72"/>
      <c r="I58" s="72"/>
      <c r="J58" s="114"/>
      <c r="K58" s="72"/>
      <c r="L58" s="77"/>
      <c r="M58" s="24"/>
      <c r="N58" s="25">
        <f>IF(F58=0,0,AVERAGE(G58:L58))</f>
        <v>0</v>
      </c>
    </row>
    <row r="59" spans="1:14" ht="15.75" thickBot="1">
      <c r="A59" s="20"/>
      <c r="B59" s="21"/>
      <c r="C59" s="22"/>
      <c r="D59" s="23"/>
      <c r="E59" s="20"/>
      <c r="F59" s="21"/>
      <c r="G59" s="76"/>
      <c r="H59" s="74"/>
      <c r="I59" s="92"/>
      <c r="J59" s="118"/>
      <c r="K59" s="92"/>
      <c r="L59" s="81"/>
      <c r="M59" s="26"/>
      <c r="N59" s="27">
        <f>IF(F59=0,0,AVERAGE(G59:L59))</f>
        <v>0</v>
      </c>
    </row>
    <row r="60" spans="1:14" ht="18.75" thickBot="1">
      <c r="A60" s="6" t="s">
        <v>49</v>
      </c>
      <c r="B60" s="8"/>
      <c r="C60" s="8"/>
      <c r="D60" s="9"/>
      <c r="E60" s="10"/>
      <c r="F60" s="8"/>
      <c r="G60" s="11"/>
      <c r="H60" s="12"/>
      <c r="I60" s="12"/>
      <c r="J60" s="113"/>
      <c r="K60" s="12"/>
      <c r="L60" s="13"/>
      <c r="M60" s="14"/>
      <c r="N60" s="15"/>
    </row>
    <row r="61" spans="1:14" ht="15.75" thickBot="1">
      <c r="A61" s="106" t="s">
        <v>1</v>
      </c>
      <c r="B61" s="16" t="s">
        <v>2</v>
      </c>
      <c r="C61" s="129" t="s">
        <v>3</v>
      </c>
      <c r="D61" s="130"/>
      <c r="E61" s="17" t="s">
        <v>4</v>
      </c>
      <c r="F61" s="16" t="s">
        <v>5</v>
      </c>
      <c r="G61" s="68" t="s">
        <v>9</v>
      </c>
      <c r="H61" s="69" t="s">
        <v>8</v>
      </c>
      <c r="I61" s="69" t="s">
        <v>7</v>
      </c>
      <c r="J61" s="69" t="s">
        <v>10</v>
      </c>
      <c r="K61" s="69" t="s">
        <v>6</v>
      </c>
      <c r="L61" s="70" t="s">
        <v>17</v>
      </c>
      <c r="M61" s="18" t="s">
        <v>11</v>
      </c>
      <c r="N61" s="19" t="s">
        <v>12</v>
      </c>
    </row>
    <row r="62" spans="1:14" s="123" customFormat="1" ht="15">
      <c r="A62" s="20" t="s">
        <v>51</v>
      </c>
      <c r="B62" s="21" t="s">
        <v>6</v>
      </c>
      <c r="C62" s="22" t="s">
        <v>46</v>
      </c>
      <c r="D62" s="23" t="s">
        <v>31</v>
      </c>
      <c r="E62" s="20">
        <f>Best3</f>
        <v>44</v>
      </c>
      <c r="F62" s="21">
        <f>COUNT(G62:L62)</f>
        <v>2</v>
      </c>
      <c r="G62" s="131">
        <v>17</v>
      </c>
      <c r="H62" s="92">
        <v>27</v>
      </c>
      <c r="I62" s="92"/>
      <c r="J62" s="118"/>
      <c r="K62" s="92"/>
      <c r="L62" s="81"/>
      <c r="M62" s="132"/>
      <c r="N62" s="25">
        <f>IF(F62=0,0,AVERAGE(G62:L62))</f>
        <v>22</v>
      </c>
    </row>
    <row r="63" spans="1:14" s="123" customFormat="1" ht="15">
      <c r="A63" s="20" t="s">
        <v>50</v>
      </c>
      <c r="B63" s="21" t="s">
        <v>9</v>
      </c>
      <c r="C63" s="22" t="s">
        <v>46</v>
      </c>
      <c r="D63" s="23" t="s">
        <v>27</v>
      </c>
      <c r="E63" s="20">
        <f>Best3</f>
        <v>27</v>
      </c>
      <c r="F63" s="21">
        <f>COUNT(G63:L63)</f>
        <v>1</v>
      </c>
      <c r="G63" s="131">
        <v>27</v>
      </c>
      <c r="H63" s="92"/>
      <c r="I63" s="92"/>
      <c r="J63" s="118"/>
      <c r="K63" s="92"/>
      <c r="L63" s="81"/>
      <c r="M63" s="132"/>
      <c r="N63" s="25">
        <f>IF(F63=0,0,AVERAGE(G63:L63))</f>
        <v>27</v>
      </c>
    </row>
    <row r="64" spans="1:14" ht="15">
      <c r="A64" s="20" t="s">
        <v>102</v>
      </c>
      <c r="B64" s="21" t="s">
        <v>9</v>
      </c>
      <c r="C64" s="22" t="s">
        <v>46</v>
      </c>
      <c r="D64" s="23" t="s">
        <v>30</v>
      </c>
      <c r="E64" s="20">
        <f>Best3</f>
        <v>25</v>
      </c>
      <c r="F64" s="21">
        <f>COUNT(G64:L64)</f>
        <v>1</v>
      </c>
      <c r="G64" s="131">
        <v>25</v>
      </c>
      <c r="H64" s="92"/>
      <c r="I64" s="92"/>
      <c r="J64" s="118"/>
      <c r="K64" s="92"/>
      <c r="L64" s="81"/>
      <c r="M64" s="132"/>
      <c r="N64" s="25">
        <f>IF(F64=0,0,AVERAGE(G64:L64))</f>
        <v>25</v>
      </c>
    </row>
    <row r="65" spans="1:14" ht="15">
      <c r="A65" s="20" t="s">
        <v>52</v>
      </c>
      <c r="B65" s="21" t="s">
        <v>9</v>
      </c>
      <c r="C65" s="22" t="s">
        <v>46</v>
      </c>
      <c r="D65" s="23" t="s">
        <v>31</v>
      </c>
      <c r="E65" s="20">
        <f>Best3</f>
        <v>18</v>
      </c>
      <c r="F65" s="21">
        <f>COUNT(G65:L65)</f>
        <v>1</v>
      </c>
      <c r="G65" s="131">
        <v>18</v>
      </c>
      <c r="H65" s="92"/>
      <c r="I65" s="92"/>
      <c r="J65" s="118"/>
      <c r="K65" s="92"/>
      <c r="L65" s="81"/>
      <c r="M65" s="132"/>
      <c r="N65" s="25">
        <f>IF(F65=0,0,AVERAGE(G65:L65))</f>
        <v>18</v>
      </c>
    </row>
    <row r="66" spans="1:14" s="123" customFormat="1" ht="15">
      <c r="A66" s="20"/>
      <c r="B66" s="21"/>
      <c r="C66" s="22"/>
      <c r="D66" s="23"/>
      <c r="E66" s="20">
        <f>Best3</f>
        <v>0</v>
      </c>
      <c r="F66" s="21">
        <f>COUNT(G66:L66)</f>
        <v>0</v>
      </c>
      <c r="G66" s="71"/>
      <c r="H66" s="72"/>
      <c r="I66" s="72"/>
      <c r="J66" s="114"/>
      <c r="K66" s="72"/>
      <c r="L66" s="77"/>
      <c r="M66" s="24"/>
      <c r="N66" s="25">
        <f>IF(F66=0,0,AVERAGE(G66:L66))</f>
        <v>0</v>
      </c>
    </row>
    <row r="67" spans="1:14" ht="15.75" thickBot="1">
      <c r="A67" s="34"/>
      <c r="B67" s="31"/>
      <c r="C67" s="32"/>
      <c r="D67" s="33"/>
      <c r="E67" s="20"/>
      <c r="F67" s="21"/>
      <c r="G67" s="93"/>
      <c r="H67" s="86"/>
      <c r="I67" s="86"/>
      <c r="J67" s="121"/>
      <c r="K67" s="86"/>
      <c r="L67" s="94"/>
      <c r="M67" s="35"/>
      <c r="N67" s="36">
        <f>IF(F67=0,0,AVERAGE(G67:L67))</f>
        <v>0</v>
      </c>
    </row>
    <row r="68" spans="1:14" ht="18.75" thickBot="1">
      <c r="A68" s="6" t="s">
        <v>53</v>
      </c>
      <c r="B68" s="8" t="s">
        <v>54</v>
      </c>
      <c r="C68" s="8"/>
      <c r="D68" s="9"/>
      <c r="E68" s="10"/>
      <c r="F68" s="8"/>
      <c r="G68" s="11"/>
      <c r="H68" s="12"/>
      <c r="I68" s="12"/>
      <c r="J68" s="12"/>
      <c r="K68" s="12"/>
      <c r="L68" s="13"/>
      <c r="M68" s="14"/>
      <c r="N68" s="15"/>
    </row>
    <row r="69" spans="1:14" ht="15.75" thickBot="1">
      <c r="A69" s="106" t="s">
        <v>1</v>
      </c>
      <c r="B69" s="16" t="s">
        <v>2</v>
      </c>
      <c r="C69" s="129" t="s">
        <v>3</v>
      </c>
      <c r="D69" s="130"/>
      <c r="E69" s="17" t="s">
        <v>4</v>
      </c>
      <c r="F69" s="16" t="s">
        <v>5</v>
      </c>
      <c r="G69" s="68" t="s">
        <v>9</v>
      </c>
      <c r="H69" s="69" t="s">
        <v>8</v>
      </c>
      <c r="I69" s="69" t="s">
        <v>7</v>
      </c>
      <c r="J69" s="69" t="s">
        <v>10</v>
      </c>
      <c r="K69" s="69" t="s">
        <v>6</v>
      </c>
      <c r="L69" s="70" t="s">
        <v>17</v>
      </c>
      <c r="M69" s="18" t="s">
        <v>11</v>
      </c>
      <c r="N69" s="19" t="s">
        <v>12</v>
      </c>
    </row>
    <row r="70" spans="1:14" ht="15.75" thickBot="1">
      <c r="A70" s="37" t="s">
        <v>55</v>
      </c>
      <c r="B70" s="38"/>
      <c r="C70" s="39"/>
      <c r="D70" s="40"/>
      <c r="E70" s="38"/>
      <c r="F70" s="41"/>
      <c r="G70" s="95">
        <f>COUNT(G4:G67)</f>
        <v>32</v>
      </c>
      <c r="H70" s="95">
        <f>COUNT(H4:H67)</f>
        <v>20</v>
      </c>
      <c r="I70" s="95">
        <f>COUNT(I4:I67)</f>
        <v>0</v>
      </c>
      <c r="J70" s="95">
        <f>COUNT(J4:J67)</f>
        <v>0</v>
      </c>
      <c r="K70" s="95">
        <f>COUNT(K4:K67)</f>
        <v>0</v>
      </c>
      <c r="L70" s="95">
        <f>COUNT(L4:L67)</f>
        <v>0</v>
      </c>
      <c r="M70" s="26">
        <f>SUM(M3:M67)</f>
        <v>2</v>
      </c>
      <c r="N70" s="27"/>
    </row>
    <row r="71" spans="1:14" ht="15">
      <c r="A71" s="42" t="s">
        <v>56</v>
      </c>
      <c r="B71" s="43"/>
      <c r="C71" s="44"/>
      <c r="D71" s="45"/>
      <c r="E71" s="43"/>
      <c r="F71" s="46">
        <f>ROUNDUP(AVERAGE(G70:K70),0)</f>
        <v>11</v>
      </c>
      <c r="G71" s="96"/>
      <c r="H71" s="97"/>
      <c r="I71" s="97"/>
      <c r="J71" s="97"/>
      <c r="K71" s="97"/>
      <c r="L71" s="98"/>
      <c r="M71" s="4"/>
      <c r="N71" s="5"/>
    </row>
    <row r="72" spans="1:14" ht="15">
      <c r="A72" s="37" t="s">
        <v>57</v>
      </c>
      <c r="B72" s="38"/>
      <c r="C72" s="39"/>
      <c r="D72" s="40"/>
      <c r="E72" s="38"/>
      <c r="F72" s="41">
        <f>SUM(F3:F67)+M70</f>
        <v>54</v>
      </c>
      <c r="G72" s="15"/>
      <c r="H72" s="99"/>
      <c r="I72" s="99"/>
      <c r="J72" s="99"/>
      <c r="K72" s="99"/>
      <c r="L72" s="100"/>
      <c r="M72" s="4"/>
      <c r="N72" s="5"/>
    </row>
    <row r="73" spans="1:14" ht="15">
      <c r="A73" s="37" t="s">
        <v>58</v>
      </c>
      <c r="B73" s="38"/>
      <c r="C73" s="39"/>
      <c r="D73" s="40"/>
      <c r="E73" s="38"/>
      <c r="F73" s="41">
        <f>COUNTIF(F3:F67,"&gt;=2")</f>
        <v>10</v>
      </c>
      <c r="G73" s="15"/>
      <c r="H73" s="99"/>
      <c r="I73" s="99"/>
      <c r="J73" s="99"/>
      <c r="K73" s="99"/>
      <c r="L73" s="100"/>
      <c r="M73" s="4"/>
      <c r="N73" s="5"/>
    </row>
    <row r="74" spans="1:14" ht="15">
      <c r="A74" s="37" t="s">
        <v>59</v>
      </c>
      <c r="B74" s="38"/>
      <c r="C74" s="39"/>
      <c r="D74" s="40"/>
      <c r="E74" s="38"/>
      <c r="F74" s="41">
        <f>COUNTIF(F3:F67,"&gt;=3")</f>
        <v>0</v>
      </c>
      <c r="G74" s="15"/>
      <c r="H74" s="99"/>
      <c r="I74" s="99"/>
      <c r="J74" s="99"/>
      <c r="K74" s="99"/>
      <c r="L74" s="100"/>
      <c r="M74" s="4"/>
      <c r="N74" s="5"/>
    </row>
    <row r="75" spans="1:14" ht="15">
      <c r="A75" s="37" t="s">
        <v>60</v>
      </c>
      <c r="B75" s="38"/>
      <c r="C75" s="39"/>
      <c r="D75" s="40"/>
      <c r="E75" s="38"/>
      <c r="F75" s="41">
        <f>COUNTIF(F3:F67,"&gt;=4")</f>
        <v>0</v>
      </c>
      <c r="G75" s="15"/>
      <c r="H75" s="99"/>
      <c r="I75" s="99"/>
      <c r="J75" s="99"/>
      <c r="K75" s="99"/>
      <c r="L75" s="100"/>
      <c r="M75" s="4"/>
      <c r="N75" s="5"/>
    </row>
    <row r="76" spans="1:14" ht="15">
      <c r="A76" s="37" t="s">
        <v>61</v>
      </c>
      <c r="B76" s="38"/>
      <c r="C76" s="39"/>
      <c r="D76" s="40"/>
      <c r="E76" s="38"/>
      <c r="F76" s="41">
        <f>COUNTIF(F3:F67,"&gt;=5")</f>
        <v>0</v>
      </c>
      <c r="G76" s="15"/>
      <c r="H76" s="99"/>
      <c r="I76" s="99"/>
      <c r="J76" s="99"/>
      <c r="K76" s="99"/>
      <c r="L76" s="100"/>
      <c r="M76" s="4"/>
      <c r="N76" s="47"/>
    </row>
    <row r="77" spans="1:14" ht="15">
      <c r="A77" s="37" t="s">
        <v>62</v>
      </c>
      <c r="B77" s="38"/>
      <c r="C77" s="39"/>
      <c r="D77" s="40"/>
      <c r="E77" s="38"/>
      <c r="F77" s="41">
        <f>COUNTIF(F3:F67,"&gt;=6")</f>
        <v>0</v>
      </c>
      <c r="G77" s="15"/>
      <c r="H77" s="99"/>
      <c r="I77" s="99"/>
      <c r="J77" s="99"/>
      <c r="K77" s="99"/>
      <c r="L77" s="100"/>
      <c r="M77" s="4"/>
      <c r="N77" s="47"/>
    </row>
    <row r="78" spans="1:14" ht="15.75" thickBot="1">
      <c r="A78" s="48" t="s">
        <v>63</v>
      </c>
      <c r="B78" s="49"/>
      <c r="C78" s="50"/>
      <c r="D78" s="51"/>
      <c r="E78" s="49"/>
      <c r="F78" s="52">
        <f>COUNTIF(E3:E67,"&gt;=100")</f>
        <v>0</v>
      </c>
      <c r="G78" s="101"/>
      <c r="H78" s="102"/>
      <c r="I78" s="102"/>
      <c r="J78" s="102"/>
      <c r="K78" s="102"/>
      <c r="L78" s="103"/>
      <c r="M78" s="4"/>
      <c r="N78" s="5"/>
    </row>
    <row r="79" spans="1:14" ht="15">
      <c r="A79" s="53"/>
      <c r="B79" s="53"/>
      <c r="C79" s="54"/>
      <c r="D79" s="55"/>
      <c r="E79" s="53"/>
      <c r="F79" s="53"/>
      <c r="G79" s="15"/>
      <c r="H79" s="15"/>
      <c r="I79" s="15"/>
      <c r="J79" s="15"/>
      <c r="K79" s="15"/>
      <c r="L79" s="15"/>
      <c r="M79" s="56"/>
      <c r="N79" s="57"/>
    </row>
    <row r="80" spans="1:14" ht="15">
      <c r="A80" s="53"/>
      <c r="B80" s="53"/>
      <c r="C80" s="54"/>
      <c r="D80" s="55"/>
      <c r="E80" s="53"/>
      <c r="F80" s="53"/>
      <c r="G80" s="15"/>
      <c r="H80" s="15"/>
      <c r="I80" s="15"/>
      <c r="J80" s="15"/>
      <c r="K80" s="15"/>
      <c r="L80" s="15"/>
      <c r="M80" s="56"/>
      <c r="N80" s="57"/>
    </row>
    <row r="81" spans="1:14" ht="15">
      <c r="A81" s="58" t="s">
        <v>64</v>
      </c>
      <c r="B81" s="58"/>
      <c r="C81" s="59"/>
      <c r="D81" s="60"/>
      <c r="E81" s="58"/>
      <c r="F81" s="61"/>
      <c r="G81" s="104">
        <f>SUM(G3:G67)</f>
        <v>781</v>
      </c>
      <c r="H81" s="104">
        <f>SUM(H3:H67)</f>
        <v>424</v>
      </c>
      <c r="I81" s="104">
        <f>SUM(I3:I67)</f>
        <v>0</v>
      </c>
      <c r="J81" s="104">
        <f>SUM(J3:J67)</f>
        <v>0</v>
      </c>
      <c r="K81" s="104">
        <f>SUM(K3:K67)</f>
        <v>0</v>
      </c>
      <c r="L81" s="104">
        <f>SUM(L3:L67)</f>
        <v>0</v>
      </c>
      <c r="M81" s="62"/>
      <c r="N81" s="5"/>
    </row>
    <row r="82" spans="1:14" ht="15">
      <c r="A82" s="58"/>
      <c r="B82" s="58"/>
      <c r="C82" s="59"/>
      <c r="D82" s="60"/>
      <c r="E82" s="58"/>
      <c r="F82" s="61"/>
      <c r="G82" s="104"/>
      <c r="H82" s="104"/>
      <c r="I82" s="104"/>
      <c r="J82" s="104"/>
      <c r="K82" s="104"/>
      <c r="L82" s="104"/>
      <c r="M82" s="62"/>
      <c r="N82" s="5"/>
    </row>
    <row r="83" spans="1:14" ht="15">
      <c r="A83" s="58" t="s">
        <v>65</v>
      </c>
      <c r="B83" s="58"/>
      <c r="C83" s="59"/>
      <c r="D83" s="60"/>
      <c r="E83" s="58"/>
      <c r="F83" s="61"/>
      <c r="G83" s="128">
        <v>10</v>
      </c>
      <c r="H83" s="128">
        <v>7</v>
      </c>
      <c r="I83" s="128"/>
      <c r="J83" s="128"/>
      <c r="K83" s="128"/>
      <c r="L83" s="128"/>
      <c r="M83" s="62"/>
      <c r="N83" s="5"/>
    </row>
    <row r="84" spans="1:14" ht="15">
      <c r="A84" s="58" t="s">
        <v>66</v>
      </c>
      <c r="B84" s="58"/>
      <c r="C84" s="59"/>
      <c r="D84" s="60"/>
      <c r="E84" s="58"/>
      <c r="F84" s="61"/>
      <c r="G84" s="128">
        <v>18</v>
      </c>
      <c r="H84" s="128">
        <v>6</v>
      </c>
      <c r="I84" s="128"/>
      <c r="J84" s="128"/>
      <c r="K84" s="128"/>
      <c r="L84" s="128"/>
      <c r="M84" s="62"/>
      <c r="N84" s="5"/>
    </row>
    <row r="85" spans="1:14" ht="15">
      <c r="A85" s="58" t="s">
        <v>67</v>
      </c>
      <c r="B85" s="58"/>
      <c r="C85" s="59"/>
      <c r="D85" s="60"/>
      <c r="E85" s="58"/>
      <c r="F85" s="61"/>
      <c r="G85" s="128">
        <v>2</v>
      </c>
      <c r="H85" s="128">
        <v>0</v>
      </c>
      <c r="I85" s="128"/>
      <c r="J85" s="128"/>
      <c r="K85" s="128"/>
      <c r="L85" s="128"/>
      <c r="M85" s="62"/>
      <c r="N85" s="5"/>
    </row>
    <row r="86" spans="1:14" ht="15">
      <c r="A86" s="58" t="s">
        <v>68</v>
      </c>
      <c r="B86" s="58"/>
      <c r="C86" s="59"/>
      <c r="D86" s="60"/>
      <c r="E86" s="58"/>
      <c r="F86" s="61"/>
      <c r="G86" s="128">
        <f aca="true" t="shared" si="0" ref="G86:L86">IF(G83&lt;=30,G83*(40*2+1-G83)/2,(30*(40*2+1-30)/2)+10*(G83-30))</f>
        <v>355</v>
      </c>
      <c r="H86" s="128">
        <f t="shared" si="0"/>
        <v>259</v>
      </c>
      <c r="I86" s="128">
        <f t="shared" si="0"/>
        <v>0</v>
      </c>
      <c r="J86" s="128">
        <f t="shared" si="0"/>
        <v>0</v>
      </c>
      <c r="K86" s="128">
        <f t="shared" si="0"/>
        <v>0</v>
      </c>
      <c r="L86" s="128">
        <f t="shared" si="0"/>
        <v>0</v>
      </c>
      <c r="M86" s="62"/>
      <c r="N86" s="5"/>
    </row>
    <row r="87" spans="1:14" ht="15">
      <c r="A87" s="58" t="s">
        <v>69</v>
      </c>
      <c r="B87" s="58"/>
      <c r="C87" s="59"/>
      <c r="D87" s="60"/>
      <c r="E87" s="58"/>
      <c r="F87" s="61"/>
      <c r="G87" s="128">
        <f aca="true" t="shared" si="1" ref="G87:L87">IF(G84&lt;=20,G84*(30*2+1-G84)/2,(20*(30*2+1-20)/2)+10*(G84-20))</f>
        <v>387</v>
      </c>
      <c r="H87" s="128">
        <f t="shared" si="1"/>
        <v>165</v>
      </c>
      <c r="I87" s="128">
        <f t="shared" si="1"/>
        <v>0</v>
      </c>
      <c r="J87" s="128">
        <f t="shared" si="1"/>
        <v>0</v>
      </c>
      <c r="K87" s="128">
        <f t="shared" si="1"/>
        <v>0</v>
      </c>
      <c r="L87" s="128">
        <f t="shared" si="1"/>
        <v>0</v>
      </c>
      <c r="M87" s="62"/>
      <c r="N87" s="5"/>
    </row>
    <row r="88" spans="1:14" ht="15">
      <c r="A88" s="58" t="s">
        <v>70</v>
      </c>
      <c r="B88" s="58"/>
      <c r="C88" s="59"/>
      <c r="D88" s="60"/>
      <c r="E88" s="58"/>
      <c r="F88" s="61"/>
      <c r="G88" s="128">
        <f aca="true" t="shared" si="2" ref="G88:L88">IF(G85&lt;=10,G85*(20*2+1-G85)/2,(10*(20*2+1-10)/2)+10*(G85-10))</f>
        <v>39</v>
      </c>
      <c r="H88" s="128">
        <f t="shared" si="2"/>
        <v>0</v>
      </c>
      <c r="I88" s="128">
        <f t="shared" si="2"/>
        <v>0</v>
      </c>
      <c r="J88" s="128">
        <f t="shared" si="2"/>
        <v>0</v>
      </c>
      <c r="K88" s="128">
        <f t="shared" si="2"/>
        <v>0</v>
      </c>
      <c r="L88" s="128">
        <f t="shared" si="2"/>
        <v>0</v>
      </c>
      <c r="M88" s="62"/>
      <c r="N88" s="5"/>
    </row>
    <row r="89" spans="1:14" ht="15">
      <c r="A89" s="58" t="s">
        <v>64</v>
      </c>
      <c r="B89" s="58"/>
      <c r="C89" s="59"/>
      <c r="D89" s="60"/>
      <c r="E89" s="58"/>
      <c r="F89" s="61"/>
      <c r="G89" s="128">
        <f aca="true" t="shared" si="3" ref="G89:L89">SUM(G86:G88)</f>
        <v>781</v>
      </c>
      <c r="H89" s="128">
        <f t="shared" si="3"/>
        <v>424</v>
      </c>
      <c r="I89" s="128">
        <f t="shared" si="3"/>
        <v>0</v>
      </c>
      <c r="J89" s="128">
        <f t="shared" si="3"/>
        <v>0</v>
      </c>
      <c r="K89" s="128">
        <f t="shared" si="3"/>
        <v>0</v>
      </c>
      <c r="L89" s="128">
        <f t="shared" si="3"/>
        <v>0</v>
      </c>
      <c r="M89" s="62"/>
      <c r="N89" s="5"/>
    </row>
    <row r="90" spans="1:14" ht="15">
      <c r="A90" s="53"/>
      <c r="B90" s="53"/>
      <c r="C90" s="54"/>
      <c r="D90" s="55"/>
      <c r="E90" s="53"/>
      <c r="F90" s="53"/>
      <c r="G90" s="15"/>
      <c r="H90" s="15"/>
      <c r="I90" s="15"/>
      <c r="J90" s="15"/>
      <c r="K90" s="15"/>
      <c r="L90" s="15"/>
      <c r="M90" s="56"/>
      <c r="N90" s="57"/>
    </row>
    <row r="91" spans="1:14" ht="15">
      <c r="A91" s="53" t="s">
        <v>71</v>
      </c>
      <c r="B91" s="53"/>
      <c r="C91" s="54"/>
      <c r="D91" s="55"/>
      <c r="E91" s="53"/>
      <c r="F91" s="53"/>
      <c r="G91" s="15"/>
      <c r="H91" s="15"/>
      <c r="I91" s="15"/>
      <c r="J91" s="15"/>
      <c r="K91" s="15"/>
      <c r="L91" s="15"/>
      <c r="M91" s="56"/>
      <c r="N91" s="57"/>
    </row>
    <row r="92" spans="1:14" ht="15">
      <c r="A92" s="53"/>
      <c r="B92" s="53" t="s">
        <v>73</v>
      </c>
      <c r="C92" s="63" t="s">
        <v>72</v>
      </c>
      <c r="D92" s="55"/>
      <c r="E92" s="53"/>
      <c r="F92" s="53"/>
      <c r="G92" s="15"/>
      <c r="H92" s="15"/>
      <c r="I92" s="15"/>
      <c r="J92" s="15"/>
      <c r="K92" s="15"/>
      <c r="L92" s="15"/>
      <c r="M92" s="56"/>
      <c r="N92" s="57"/>
    </row>
    <row r="93" spans="1:14" ht="15">
      <c r="A93" s="53"/>
      <c r="B93" s="53" t="s">
        <v>74</v>
      </c>
      <c r="C93" s="63" t="s">
        <v>75</v>
      </c>
      <c r="D93" s="55"/>
      <c r="E93" s="53"/>
      <c r="F93" s="53"/>
      <c r="G93" s="15"/>
      <c r="H93" s="15"/>
      <c r="I93" s="15"/>
      <c r="J93" s="15"/>
      <c r="K93" s="15"/>
      <c r="L93" s="15"/>
      <c r="M93" s="56"/>
      <c r="N93" s="57"/>
    </row>
    <row r="94" spans="1:14" ht="15">
      <c r="A94" s="53"/>
      <c r="B94" s="53" t="s">
        <v>76</v>
      </c>
      <c r="C94" s="63" t="s">
        <v>77</v>
      </c>
      <c r="D94" s="55"/>
      <c r="E94" s="53"/>
      <c r="F94" s="53"/>
      <c r="G94" s="15"/>
      <c r="H94" s="15"/>
      <c r="I94" s="15"/>
      <c r="J94" s="15"/>
      <c r="K94" s="15"/>
      <c r="L94" s="15"/>
      <c r="M94" s="56"/>
      <c r="N94" s="57"/>
    </row>
    <row r="95" spans="1:14" ht="15">
      <c r="A95" s="64" t="s">
        <v>78</v>
      </c>
      <c r="B95" s="53"/>
      <c r="C95" s="54"/>
      <c r="D95" s="55"/>
      <c r="E95" s="53"/>
      <c r="F95" s="53"/>
      <c r="G95" s="15"/>
      <c r="H95" s="15"/>
      <c r="I95" s="15"/>
      <c r="J95" s="15"/>
      <c r="K95" s="15"/>
      <c r="L95" s="15"/>
      <c r="M95" s="56"/>
      <c r="N95" s="57"/>
    </row>
    <row r="96" spans="1:14" ht="15">
      <c r="A96" s="64" t="s">
        <v>79</v>
      </c>
      <c r="B96" s="53"/>
      <c r="C96" s="54"/>
      <c r="D96" s="55"/>
      <c r="E96" s="53"/>
      <c r="F96" s="53"/>
      <c r="G96" s="15"/>
      <c r="H96" s="15"/>
      <c r="I96" s="15"/>
      <c r="J96" s="15"/>
      <c r="K96" s="15"/>
      <c r="L96" s="15"/>
      <c r="M96" s="56"/>
      <c r="N96" s="57"/>
    </row>
    <row r="97" spans="1:14" ht="15">
      <c r="A97" s="53" t="s">
        <v>80</v>
      </c>
      <c r="B97" s="53"/>
      <c r="C97" s="54"/>
      <c r="D97" s="55"/>
      <c r="E97" s="53"/>
      <c r="F97" s="53"/>
      <c r="G97" s="15"/>
      <c r="H97" s="15"/>
      <c r="I97" s="15"/>
      <c r="J97" s="15"/>
      <c r="K97" s="15"/>
      <c r="L97" s="15"/>
      <c r="M97" s="56"/>
      <c r="N97" s="57"/>
    </row>
    <row r="98" spans="1:14" ht="15">
      <c r="A98" s="53"/>
      <c r="B98" s="53"/>
      <c r="C98" s="54"/>
      <c r="D98" s="55"/>
      <c r="E98" s="53"/>
      <c r="F98" s="53"/>
      <c r="G98" s="15"/>
      <c r="H98" s="15"/>
      <c r="I98" s="15"/>
      <c r="J98" s="15"/>
      <c r="K98" s="15"/>
      <c r="L98" s="15"/>
      <c r="M98" s="56"/>
      <c r="N98" s="57"/>
    </row>
    <row r="99" spans="1:14" ht="15">
      <c r="A99" s="53" t="s">
        <v>81</v>
      </c>
      <c r="B99" s="53"/>
      <c r="C99" s="54"/>
      <c r="D99" s="55"/>
      <c r="E99" s="53"/>
      <c r="F99" s="53"/>
      <c r="G99" s="15"/>
      <c r="H99" s="15"/>
      <c r="I99" s="15"/>
      <c r="J99" s="15"/>
      <c r="K99" s="15"/>
      <c r="L99" s="15"/>
      <c r="M99" s="56"/>
      <c r="N99" s="57"/>
    </row>
    <row r="100" spans="1:14" ht="15">
      <c r="A100" s="53" t="s">
        <v>82</v>
      </c>
      <c r="B100" s="53"/>
      <c r="C100" s="54"/>
      <c r="D100" s="55"/>
      <c r="E100" s="53"/>
      <c r="F100" s="53"/>
      <c r="G100" s="15"/>
      <c r="H100" s="15"/>
      <c r="I100" s="15"/>
      <c r="J100" s="15"/>
      <c r="K100" s="15"/>
      <c r="L100" s="15"/>
      <c r="M100" s="56"/>
      <c r="N100" s="57"/>
    </row>
    <row r="101" spans="1:14" ht="15">
      <c r="A101" s="53" t="s">
        <v>83</v>
      </c>
      <c r="B101" s="53"/>
      <c r="C101" s="54"/>
      <c r="D101" s="55"/>
      <c r="E101" s="53"/>
      <c r="F101" s="53"/>
      <c r="G101" s="15"/>
      <c r="H101" s="15"/>
      <c r="I101" s="15"/>
      <c r="J101" s="15"/>
      <c r="K101" s="15"/>
      <c r="L101" s="15"/>
      <c r="M101" s="56"/>
      <c r="N101" s="57"/>
    </row>
  </sheetData>
  <sheetProtection/>
  <mergeCells count="7">
    <mergeCell ref="C57:D57"/>
    <mergeCell ref="C61:D61"/>
    <mergeCell ref="C69:D69"/>
    <mergeCell ref="C3:D3"/>
    <mergeCell ref="C8:D8"/>
    <mergeCell ref="C17:D17"/>
    <mergeCell ref="C49:D49"/>
  </mergeCells>
  <printOptions/>
  <pageMargins left="0.31496062992125984" right="0.1968503937007874" top="0.31" bottom="0.32" header="0.31496062992125984" footer="0.31496062992125984"/>
  <pageSetup fitToHeight="3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2012-03-05T20:14:03Z</cp:lastPrinted>
  <dcterms:created xsi:type="dcterms:W3CDTF">2006-09-16T00:00:00Z</dcterms:created>
  <dcterms:modified xsi:type="dcterms:W3CDTF">2012-12-09T16:56:02Z</dcterms:modified>
  <cp:category/>
  <cp:version/>
  <cp:contentType/>
  <cp:contentStatus/>
</cp:coreProperties>
</file>